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N:\FINANCIJE\Lokup2023\OBRASCI 2023\01.01.-31.1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4000" windowHeight="97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G305" i="9"/>
  <c r="F305" i="9"/>
  <c r="E305" i="9"/>
  <c r="B305" i="9" s="1"/>
  <c r="H304" i="9"/>
  <c r="G304" i="9"/>
  <c r="F304" i="9"/>
  <c r="E304" i="9"/>
  <c r="B304" i="9" s="1"/>
  <c r="H303" i="9"/>
  <c r="G303" i="9"/>
  <c r="F303" i="9"/>
  <c r="H302" i="9"/>
  <c r="G302" i="9"/>
  <c r="F302" i="9"/>
  <c r="H301" i="9"/>
  <c r="E301" i="9" s="1"/>
  <c r="B301" i="9" s="1"/>
  <c r="G301" i="9"/>
  <c r="F301" i="9"/>
  <c r="H300" i="9"/>
  <c r="G300" i="9"/>
  <c r="F300" i="9"/>
  <c r="H299" i="9"/>
  <c r="G299" i="9"/>
  <c r="E299" i="9" s="1"/>
  <c r="B299" i="9" s="1"/>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F290" i="9"/>
  <c r="F289" i="9"/>
  <c r="H288" i="9"/>
  <c r="G288" i="9"/>
  <c r="E288" i="9" s="1"/>
  <c r="B288" i="9" s="1"/>
  <c r="F288" i="9"/>
  <c r="H287" i="9"/>
  <c r="G287" i="9"/>
  <c r="F287" i="9"/>
  <c r="H286" i="9"/>
  <c r="G286" i="9"/>
  <c r="E286" i="9" s="1"/>
  <c r="B286" i="9" s="1"/>
  <c r="F286" i="9"/>
  <c r="H285" i="9"/>
  <c r="G285" i="9"/>
  <c r="F285" i="9"/>
  <c r="F284" i="9"/>
  <c r="H283" i="9"/>
  <c r="G283" i="9"/>
  <c r="F283" i="9"/>
  <c r="H282" i="9"/>
  <c r="G282" i="9"/>
  <c r="E282" i="9" s="1"/>
  <c r="B282" i="9" s="1"/>
  <c r="F282" i="9"/>
  <c r="H281" i="9"/>
  <c r="E281" i="9" s="1"/>
  <c r="B281" i="9" s="1"/>
  <c r="G281" i="9"/>
  <c r="F281" i="9"/>
  <c r="F280" i="9"/>
  <c r="F279" i="9"/>
  <c r="F278" i="9"/>
  <c r="F277" i="9" s="1"/>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M263" i="9"/>
  <c r="F263" i="9" s="1"/>
  <c r="L263" i="9"/>
  <c r="E263" i="9"/>
  <c r="M262" i="9"/>
  <c r="L262" i="9"/>
  <c r="F262" i="9" s="1"/>
  <c r="B262" i="9" s="1"/>
  <c r="E262" i="9"/>
  <c r="M261" i="9"/>
  <c r="L261" i="9"/>
  <c r="F261" i="9" s="1"/>
  <c r="B261" i="9" s="1"/>
  <c r="E261" i="9"/>
  <c r="M260" i="9"/>
  <c r="F260" i="9" s="1"/>
  <c r="L260" i="9"/>
  <c r="E260" i="9"/>
  <c r="M259" i="9"/>
  <c r="L259" i="9"/>
  <c r="F259" i="9"/>
  <c r="E259" i="9"/>
  <c r="B259" i="9" s="1"/>
  <c r="M258" i="9"/>
  <c r="L258" i="9"/>
  <c r="F258" i="9" s="1"/>
  <c r="B258" i="9" s="1"/>
  <c r="E258" i="9"/>
  <c r="M257" i="9"/>
  <c r="L257" i="9"/>
  <c r="F257" i="9" s="1"/>
  <c r="B257" i="9" s="1"/>
  <c r="E257" i="9"/>
  <c r="M256" i="9"/>
  <c r="L256" i="9"/>
  <c r="F256" i="9" s="1"/>
  <c r="E256" i="9"/>
  <c r="B256" i="9" s="1"/>
  <c r="M255" i="9"/>
  <c r="L255" i="9"/>
  <c r="F255" i="9"/>
  <c r="E255" i="9"/>
  <c r="B255" i="9" s="1"/>
  <c r="M254" i="9"/>
  <c r="L254" i="9"/>
  <c r="F254" i="9" s="1"/>
  <c r="B254" i="9" s="1"/>
  <c r="E254" i="9"/>
  <c r="M253" i="9"/>
  <c r="L253" i="9"/>
  <c r="F253" i="9" s="1"/>
  <c r="B253" i="9" s="1"/>
  <c r="E253" i="9"/>
  <c r="M252" i="9"/>
  <c r="L252" i="9"/>
  <c r="F252" i="9" s="1"/>
  <c r="E252" i="9"/>
  <c r="M251" i="9"/>
  <c r="L251" i="9"/>
  <c r="F251" i="9"/>
  <c r="E251" i="9"/>
  <c r="B251" i="9" s="1"/>
  <c r="M250" i="9"/>
  <c r="L250" i="9"/>
  <c r="E250" i="9"/>
  <c r="M249" i="9"/>
  <c r="L249" i="9"/>
  <c r="F249" i="9" s="1"/>
  <c r="B249" i="9" s="1"/>
  <c r="E249" i="9"/>
  <c r="M248" i="9"/>
  <c r="L248" i="9"/>
  <c r="F248" i="9" s="1"/>
  <c r="E248" i="9"/>
  <c r="M247" i="9"/>
  <c r="L247" i="9"/>
  <c r="F247" i="9"/>
  <c r="E247" i="9"/>
  <c r="B247" i="9" s="1"/>
  <c r="M246" i="9"/>
  <c r="L246" i="9"/>
  <c r="F246" i="9" s="1"/>
  <c r="B246" i="9" s="1"/>
  <c r="E246" i="9"/>
  <c r="M245" i="9"/>
  <c r="L245" i="9"/>
  <c r="F245" i="9" s="1"/>
  <c r="B245" i="9" s="1"/>
  <c r="E245" i="9"/>
  <c r="M244" i="9"/>
  <c r="F244" i="9" s="1"/>
  <c r="L244" i="9"/>
  <c r="E244" i="9"/>
  <c r="B244" i="9" s="1"/>
  <c r="M243" i="9"/>
  <c r="L243" i="9"/>
  <c r="F243" i="9"/>
  <c r="E243" i="9"/>
  <c r="B243" i="9" s="1"/>
  <c r="M242" i="9"/>
  <c r="L242" i="9"/>
  <c r="F242" i="9" s="1"/>
  <c r="B242" i="9" s="1"/>
  <c r="E242" i="9"/>
  <c r="M241" i="9"/>
  <c r="L241" i="9"/>
  <c r="F241" i="9" s="1"/>
  <c r="B241" i="9" s="1"/>
  <c r="E241" i="9"/>
  <c r="M240" i="9"/>
  <c r="L240" i="9"/>
  <c r="F240" i="9" s="1"/>
  <c r="E240" i="9"/>
  <c r="B240" i="9" s="1"/>
  <c r="M239" i="9"/>
  <c r="L239" i="9"/>
  <c r="F239" i="9"/>
  <c r="E239" i="9"/>
  <c r="B239" i="9" s="1"/>
  <c r="M238" i="9"/>
  <c r="L238" i="9"/>
  <c r="F238" i="9" s="1"/>
  <c r="B238" i="9" s="1"/>
  <c r="E238" i="9"/>
  <c r="M237" i="9"/>
  <c r="L237" i="9"/>
  <c r="F237" i="9" s="1"/>
  <c r="B237" i="9" s="1"/>
  <c r="E237" i="9"/>
  <c r="M236" i="9"/>
  <c r="L236" i="9"/>
  <c r="F236" i="9" s="1"/>
  <c r="E236" i="9"/>
  <c r="M235" i="9"/>
  <c r="L235" i="9"/>
  <c r="F235" i="9"/>
  <c r="E235" i="9"/>
  <c r="B235" i="9" s="1"/>
  <c r="M234" i="9"/>
  <c r="L234" i="9"/>
  <c r="F234" i="9" s="1"/>
  <c r="B234" i="9" s="1"/>
  <c r="E234" i="9"/>
  <c r="M233" i="9"/>
  <c r="L233" i="9"/>
  <c r="F233" i="9" s="1"/>
  <c r="B233" i="9" s="1"/>
  <c r="E233" i="9"/>
  <c r="M232" i="9"/>
  <c r="L232" i="9"/>
  <c r="F232" i="9" s="1"/>
  <c r="E232" i="9"/>
  <c r="M231" i="9"/>
  <c r="L231" i="9"/>
  <c r="F231" i="9"/>
  <c r="E231" i="9"/>
  <c r="B231" i="9" s="1"/>
  <c r="M230" i="9"/>
  <c r="L230" i="9"/>
  <c r="F230" i="9" s="1"/>
  <c r="B230" i="9" s="1"/>
  <c r="E230" i="9"/>
  <c r="M229" i="9"/>
  <c r="L229" i="9"/>
  <c r="F229" i="9" s="1"/>
  <c r="B229" i="9" s="1"/>
  <c r="E229" i="9"/>
  <c r="M228" i="9"/>
  <c r="F228" i="9" s="1"/>
  <c r="L228" i="9"/>
  <c r="E228" i="9"/>
  <c r="M227" i="9"/>
  <c r="F227" i="9" s="1"/>
  <c r="L227" i="9"/>
  <c r="E227" i="9"/>
  <c r="M226" i="9"/>
  <c r="L226" i="9"/>
  <c r="E226" i="9"/>
  <c r="M225" i="9"/>
  <c r="L225" i="9"/>
  <c r="F225" i="9" s="1"/>
  <c r="B225" i="9" s="1"/>
  <c r="E225" i="9"/>
  <c r="M224" i="9"/>
  <c r="L224" i="9"/>
  <c r="F224" i="9" s="1"/>
  <c r="B224" i="9" s="1"/>
  <c r="E224" i="9"/>
  <c r="M223" i="9"/>
  <c r="F223" i="9" s="1"/>
  <c r="L223" i="9"/>
  <c r="E223" i="9"/>
  <c r="M222" i="9"/>
  <c r="L222" i="9"/>
  <c r="E222" i="9"/>
  <c r="M221" i="9"/>
  <c r="L221" i="9"/>
  <c r="E221" i="9"/>
  <c r="M220" i="9"/>
  <c r="L220" i="9"/>
  <c r="E220" i="9"/>
  <c r="M219" i="9"/>
  <c r="L219" i="9"/>
  <c r="E219" i="9"/>
  <c r="M218" i="9"/>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H158" i="9"/>
  <c r="G158" i="9"/>
  <c r="E158" i="9" s="1"/>
  <c r="B158" i="9" s="1"/>
  <c r="F158" i="9"/>
  <c r="H157" i="9"/>
  <c r="G157" i="9"/>
  <c r="F157" i="9"/>
  <c r="H156" i="9"/>
  <c r="G156" i="9"/>
  <c r="F156" i="9"/>
  <c r="E156" i="9"/>
  <c r="B156" i="9" s="1"/>
  <c r="H155" i="9"/>
  <c r="G155" i="9"/>
  <c r="F155" i="9"/>
  <c r="E155" i="9"/>
  <c r="B155" i="9" s="1"/>
  <c r="H154" i="9"/>
  <c r="G154" i="9"/>
  <c r="E154" i="9" s="1"/>
  <c r="B154" i="9" s="1"/>
  <c r="F154" i="9"/>
  <c r="H153" i="9"/>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G139" i="9"/>
  <c r="F139" i="9"/>
  <c r="E139" i="9"/>
  <c r="H138" i="9"/>
  <c r="G138" i="9"/>
  <c r="E138" i="9" s="1"/>
  <c r="B138" i="9" s="1"/>
  <c r="F138" i="9"/>
  <c r="H137" i="9"/>
  <c r="G137" i="9"/>
  <c r="F137" i="9"/>
  <c r="H136" i="9"/>
  <c r="G136" i="9"/>
  <c r="F136" i="9"/>
  <c r="E136" i="9"/>
  <c r="B136" i="9" s="1"/>
  <c r="H135" i="9"/>
  <c r="G135" i="9"/>
  <c r="F135" i="9"/>
  <c r="E135" i="9"/>
  <c r="B135" i="9" s="1"/>
  <c r="H134" i="9"/>
  <c r="G134" i="9"/>
  <c r="E134" i="9" s="1"/>
  <c r="B134" i="9" s="1"/>
  <c r="F134" i="9"/>
  <c r="H133" i="9"/>
  <c r="G133" i="9"/>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H126" i="9"/>
  <c r="G126" i="9"/>
  <c r="E126" i="9" s="1"/>
  <c r="B126" i="9" s="1"/>
  <c r="F126" i="9"/>
  <c r="H125" i="9"/>
  <c r="G125" i="9"/>
  <c r="E125" i="9" s="1"/>
  <c r="B125" i="9" s="1"/>
  <c r="F125" i="9"/>
  <c r="H124" i="9"/>
  <c r="G124" i="9"/>
  <c r="F124" i="9"/>
  <c r="E124" i="9"/>
  <c r="B124" i="9" s="1"/>
  <c r="H123" i="9"/>
  <c r="G123" i="9"/>
  <c r="F123" i="9"/>
  <c r="E123" i="9"/>
  <c r="H122" i="9"/>
  <c r="G122" i="9"/>
  <c r="E122" i="9" s="1"/>
  <c r="B122" i="9" s="1"/>
  <c r="F122" i="9"/>
  <c r="H121" i="9"/>
  <c r="E121" i="9" s="1"/>
  <c r="G121" i="9"/>
  <c r="F121" i="9"/>
  <c r="B121" i="9"/>
  <c r="H120" i="9"/>
  <c r="G120" i="9"/>
  <c r="F120" i="9"/>
  <c r="E120" i="9"/>
  <c r="B120" i="9" s="1"/>
  <c r="H119" i="9"/>
  <c r="G119" i="9"/>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F79" i="9"/>
  <c r="H78" i="9"/>
  <c r="G78" i="9"/>
  <c r="E78" i="9" s="1"/>
  <c r="B78" i="9" s="1"/>
  <c r="F78" i="9"/>
  <c r="H77" i="9"/>
  <c r="E77" i="9" s="1"/>
  <c r="B77" i="9" s="1"/>
  <c r="G77" i="9"/>
  <c r="F77" i="9"/>
  <c r="H76" i="9"/>
  <c r="E76" i="9" s="1"/>
  <c r="B76" i="9" s="1"/>
  <c r="G76" i="9"/>
  <c r="F76" i="9"/>
  <c r="H75" i="9"/>
  <c r="G75" i="9"/>
  <c r="E75" i="9" s="1"/>
  <c r="B75" i="9" s="1"/>
  <c r="F75" i="9"/>
  <c r="H74" i="9"/>
  <c r="G74" i="9"/>
  <c r="E74" i="9" s="1"/>
  <c r="B74" i="9" s="1"/>
  <c r="F74" i="9"/>
  <c r="H73" i="9"/>
  <c r="E73" i="9" s="1"/>
  <c r="G73" i="9"/>
  <c r="F73" i="9"/>
  <c r="B73" i="9"/>
  <c r="H72" i="9"/>
  <c r="E72" i="9" s="1"/>
  <c r="B72" i="9" s="1"/>
  <c r="G72" i="9"/>
  <c r="F72" i="9"/>
  <c r="H71" i="9"/>
  <c r="G71" i="9"/>
  <c r="F71" i="9"/>
  <c r="H70" i="9"/>
  <c r="G70" i="9"/>
  <c r="F70" i="9"/>
  <c r="H69" i="9"/>
  <c r="E69" i="9" s="1"/>
  <c r="B69" i="9" s="1"/>
  <c r="G69" i="9"/>
  <c r="F69" i="9"/>
  <c r="H68" i="9"/>
  <c r="E68" i="9" s="1"/>
  <c r="B68" i="9" s="1"/>
  <c r="G68" i="9"/>
  <c r="F68" i="9"/>
  <c r="H67" i="9"/>
  <c r="G67" i="9"/>
  <c r="E67" i="9" s="1"/>
  <c r="B67" i="9" s="1"/>
  <c r="F67" i="9"/>
  <c r="H66" i="9"/>
  <c r="G66" i="9"/>
  <c r="E66" i="9" s="1"/>
  <c r="B66" i="9" s="1"/>
  <c r="F66" i="9"/>
  <c r="H65" i="9"/>
  <c r="G65" i="9"/>
  <c r="F65" i="9"/>
  <c r="H64" i="9"/>
  <c r="G64" i="9"/>
  <c r="F64" i="9"/>
  <c r="E64" i="9"/>
  <c r="B64" i="9" s="1"/>
  <c r="H63" i="9"/>
  <c r="G63" i="9"/>
  <c r="F63" i="9"/>
  <c r="E63" i="9"/>
  <c r="B63" i="9" s="1"/>
  <c r="H62" i="9"/>
  <c r="G62" i="9"/>
  <c r="E62" i="9" s="1"/>
  <c r="B62" i="9" s="1"/>
  <c r="F62" i="9"/>
  <c r="H61" i="9"/>
  <c r="G61" i="9"/>
  <c r="F61" i="9"/>
  <c r="H60" i="9"/>
  <c r="G60" i="9"/>
  <c r="F60" i="9"/>
  <c r="E60" i="9"/>
  <c r="B60" i="9" s="1"/>
  <c r="H59" i="9"/>
  <c r="G59" i="9"/>
  <c r="F59" i="9"/>
  <c r="E59" i="9"/>
  <c r="B59" i="9" s="1"/>
  <c r="H58" i="9"/>
  <c r="G58" i="9"/>
  <c r="F58" i="9"/>
  <c r="H57" i="9"/>
  <c r="E57" i="9" s="1"/>
  <c r="B57" i="9" s="1"/>
  <c r="G57" i="9"/>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E47" i="9" s="1"/>
  <c r="B47" i="9" s="1"/>
  <c r="G47" i="9"/>
  <c r="F47" i="9"/>
  <c r="H46" i="9"/>
  <c r="G46" i="9"/>
  <c r="E46" i="9" s="1"/>
  <c r="B46" i="9" s="1"/>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B39" i="9" s="1"/>
  <c r="H38" i="9"/>
  <c r="G38" i="9"/>
  <c r="F38" i="9"/>
  <c r="H37" i="9"/>
  <c r="G37" i="9"/>
  <c r="E37" i="9" s="1"/>
  <c r="B37" i="9" s="1"/>
  <c r="F37" i="9"/>
  <c r="H36" i="9"/>
  <c r="E36" i="9" s="1"/>
  <c r="B36" i="9" s="1"/>
  <c r="G36" i="9"/>
  <c r="F36" i="9"/>
  <c r="H35" i="9"/>
  <c r="E35" i="9" s="1"/>
  <c r="B35" i="9" s="1"/>
  <c r="G35" i="9"/>
  <c r="F35" i="9"/>
  <c r="H34" i="9"/>
  <c r="G34" i="9"/>
  <c r="E34" i="9" s="1"/>
  <c r="B34" i="9" s="1"/>
  <c r="F34" i="9"/>
  <c r="H33" i="9"/>
  <c r="G33" i="9"/>
  <c r="E33" i="9" s="1"/>
  <c r="B33" i="9" s="1"/>
  <c r="F33" i="9"/>
  <c r="H32" i="9"/>
  <c r="G32" i="9"/>
  <c r="F32" i="9"/>
  <c r="H31" i="9"/>
  <c r="G31" i="9"/>
  <c r="F31" i="9"/>
  <c r="E31" i="9"/>
  <c r="B31" i="9" s="1"/>
  <c r="H30" i="9"/>
  <c r="G30" i="9"/>
  <c r="E30" i="9" s="1"/>
  <c r="B30" i="9" s="1"/>
  <c r="F30" i="9"/>
  <c r="H29" i="9"/>
  <c r="G29" i="9"/>
  <c r="E29" i="9" s="1"/>
  <c r="B29" i="9" s="1"/>
  <c r="F29" i="9"/>
  <c r="H28" i="9"/>
  <c r="G28" i="9"/>
  <c r="F28" i="9"/>
  <c r="H27" i="9"/>
  <c r="G27" i="9"/>
  <c r="F27" i="9"/>
  <c r="H26" i="9"/>
  <c r="G26" i="9"/>
  <c r="F26" i="9"/>
  <c r="H25" i="9"/>
  <c r="G25" i="9"/>
  <c r="E25" i="9" s="1"/>
  <c r="B25" i="9" s="1"/>
  <c r="F25" i="9"/>
  <c r="H24" i="9"/>
  <c r="E24" i="9" s="1"/>
  <c r="B24" i="9" s="1"/>
  <c r="G24" i="9"/>
  <c r="F24" i="9"/>
  <c r="H23" i="9"/>
  <c r="G23" i="9"/>
  <c r="F23" i="9"/>
  <c r="E23" i="9"/>
  <c r="B23" i="9" s="1"/>
  <c r="H22" i="9"/>
  <c r="G22" i="9"/>
  <c r="F22" i="9"/>
  <c r="F21" i="9"/>
  <c r="F4" i="9"/>
  <c r="O3" i="9"/>
  <c r="G275" i="9" s="1"/>
  <c r="E275" i="9" s="1"/>
  <c r="I3" i="9"/>
  <c r="H3" i="9"/>
  <c r="G3" i="9"/>
  <c r="D101" i="8"/>
  <c r="I36" i="3" s="1"/>
  <c r="D95" i="8"/>
  <c r="D90" i="8"/>
  <c r="D85" i="8"/>
  <c r="D80" i="8"/>
  <c r="D75" i="8"/>
  <c r="D70" i="8"/>
  <c r="D65" i="8"/>
  <c r="D60" i="8"/>
  <c r="D55" i="8"/>
  <c r="D49" i="8" s="1"/>
  <c r="C1524" i="1" s="1"/>
  <c r="D50" i="8"/>
  <c r="D44" i="8"/>
  <c r="D36" i="8"/>
  <c r="C1511" i="1" s="1"/>
  <c r="D26" i="8"/>
  <c r="D18" i="8"/>
  <c r="D8" i="8"/>
  <c r="C1483" i="1" s="1"/>
  <c r="H1483" i="1" s="1"/>
  <c r="E44" i="7"/>
  <c r="D44" i="7"/>
  <c r="E39" i="7"/>
  <c r="D39" i="7"/>
  <c r="E38" i="7"/>
  <c r="E30" i="7"/>
  <c r="D30" i="7"/>
  <c r="E23" i="7"/>
  <c r="D23" i="7"/>
  <c r="C1454" i="1" s="1"/>
  <c r="E14" i="7"/>
  <c r="D14" i="7"/>
  <c r="C1445" i="1" s="1"/>
  <c r="E7" i="7"/>
  <c r="D7" i="7"/>
  <c r="F140" i="6"/>
  <c r="F139" i="6"/>
  <c r="F138" i="6"/>
  <c r="F137" i="6"/>
  <c r="F136" i="6"/>
  <c r="F135" i="6"/>
  <c r="F134" i="6"/>
  <c r="F133" i="6"/>
  <c r="F132" i="6"/>
  <c r="F131" i="6"/>
  <c r="E130" i="6"/>
  <c r="E129" i="6" s="1"/>
  <c r="D1423" i="1" s="1"/>
  <c r="D130" i="6"/>
  <c r="F128" i="6"/>
  <c r="F127" i="6"/>
  <c r="F126" i="6"/>
  <c r="F125" i="6"/>
  <c r="F124" i="6"/>
  <c r="F123" i="6"/>
  <c r="E122" i="6"/>
  <c r="D1416" i="1" s="1"/>
  <c r="D122" i="6"/>
  <c r="F121" i="6"/>
  <c r="F120" i="6"/>
  <c r="F119" i="6"/>
  <c r="E118" i="6"/>
  <c r="F118" i="6" s="1"/>
  <c r="D118" i="6"/>
  <c r="F117" i="6"/>
  <c r="F116" i="6"/>
  <c r="E115" i="6"/>
  <c r="D115" i="6"/>
  <c r="D114" i="6" s="1"/>
  <c r="C1408" i="1" s="1"/>
  <c r="F113" i="6"/>
  <c r="F112" i="6"/>
  <c r="F111" i="6"/>
  <c r="F110" i="6"/>
  <c r="F109" i="6"/>
  <c r="F108" i="6"/>
  <c r="E107" i="6"/>
  <c r="D1401" i="1" s="1"/>
  <c r="H1401" i="1" s="1"/>
  <c r="D107" i="6"/>
  <c r="F106" i="6"/>
  <c r="F105" i="6"/>
  <c r="F104" i="6"/>
  <c r="F103" i="6"/>
  <c r="F102" i="6"/>
  <c r="F101" i="6"/>
  <c r="F100" i="6"/>
  <c r="E99" i="6"/>
  <c r="D99" i="6"/>
  <c r="D89" i="6" s="1"/>
  <c r="F98" i="6"/>
  <c r="F97" i="6"/>
  <c r="F96" i="6"/>
  <c r="F95" i="6"/>
  <c r="E94" i="6"/>
  <c r="D94" i="6"/>
  <c r="F94" i="6" s="1"/>
  <c r="F93" i="6"/>
  <c r="F92" i="6"/>
  <c r="F91"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1355" i="1" s="1"/>
  <c r="H1355" i="1" s="1"/>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D1333" i="1" s="1"/>
  <c r="D39" i="6"/>
  <c r="F38" i="6"/>
  <c r="F37" i="6"/>
  <c r="E36" i="6"/>
  <c r="D36" i="6"/>
  <c r="F34" i="6"/>
  <c r="F33" i="6"/>
  <c r="F32" i="6"/>
  <c r="F31" i="6"/>
  <c r="F30" i="6"/>
  <c r="F29" i="6"/>
  <c r="E28" i="6"/>
  <c r="D1322" i="1" s="1"/>
  <c r="D28" i="6"/>
  <c r="F27" i="6"/>
  <c r="F26" i="6"/>
  <c r="F25" i="6"/>
  <c r="F24" i="6"/>
  <c r="F23" i="6"/>
  <c r="E22" i="6"/>
  <c r="D1316" i="1" s="1"/>
  <c r="G1316" i="1" s="1"/>
  <c r="D22" i="6"/>
  <c r="F21" i="6"/>
  <c r="F20" i="6"/>
  <c r="F19" i="6"/>
  <c r="F18" i="6"/>
  <c r="F17" i="6"/>
  <c r="F16" i="6"/>
  <c r="F15" i="6"/>
  <c r="F14" i="6"/>
  <c r="F13" i="6"/>
  <c r="E13" i="6"/>
  <c r="D13" i="6"/>
  <c r="F12" i="6"/>
  <c r="F11" i="6"/>
  <c r="E10" i="6"/>
  <c r="D10" i="6"/>
  <c r="F10" i="6" s="1"/>
  <c r="F9" i="6"/>
  <c r="F8" i="6"/>
  <c r="F7" i="6"/>
  <c r="E6" i="6"/>
  <c r="E5" i="6" s="1"/>
  <c r="D1299" i="1" s="1"/>
  <c r="G1299" i="1"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E250" i="5"/>
  <c r="F250" i="5" s="1"/>
  <c r="D250" i="5"/>
  <c r="F249" i="5"/>
  <c r="F248" i="5"/>
  <c r="F247" i="5"/>
  <c r="E246" i="5"/>
  <c r="E245" i="5" s="1"/>
  <c r="D1222" i="1" s="1"/>
  <c r="D246" i="5"/>
  <c r="F246" i="5" s="1"/>
  <c r="D245" i="5"/>
  <c r="F244" i="5"/>
  <c r="F243" i="5"/>
  <c r="E242" i="5"/>
  <c r="D242" i="5"/>
  <c r="F241" i="5"/>
  <c r="F240" i="5"/>
  <c r="E239" i="5"/>
  <c r="D1216" i="1" s="1"/>
  <c r="G1216" i="1" s="1"/>
  <c r="D239" i="5"/>
  <c r="F236" i="5"/>
  <c r="F235" i="5"/>
  <c r="E234" i="5"/>
  <c r="D1211" i="1" s="1"/>
  <c r="G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H309" i="9" s="1"/>
  <c r="F189" i="5"/>
  <c r="F188" i="5"/>
  <c r="F187" i="5"/>
  <c r="F186" i="5"/>
  <c r="F185" i="5"/>
  <c r="F184" i="5"/>
  <c r="F183" i="5"/>
  <c r="F182" i="5"/>
  <c r="F181" i="5"/>
  <c r="E180" i="5"/>
  <c r="E177" i="5" s="1"/>
  <c r="D1154" i="1" s="1"/>
  <c r="D180" i="5"/>
  <c r="F179" i="5"/>
  <c r="F178" i="5"/>
  <c r="F173" i="5"/>
  <c r="F172" i="5"/>
  <c r="F171" i="5"/>
  <c r="F170" i="5"/>
  <c r="E170" i="5"/>
  <c r="D170" i="5"/>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G290" i="9" s="1"/>
  <c r="F148" i="5"/>
  <c r="F147" i="5"/>
  <c r="E146" i="5"/>
  <c r="D1124" i="1" s="1"/>
  <c r="D146" i="5"/>
  <c r="F145" i="5"/>
  <c r="F144" i="5"/>
  <c r="F143" i="5"/>
  <c r="F142" i="5"/>
  <c r="E142" i="5"/>
  <c r="D142" i="5"/>
  <c r="F141" i="5"/>
  <c r="F140" i="5"/>
  <c r="F139" i="5"/>
  <c r="F138" i="5"/>
  <c r="F137" i="5"/>
  <c r="F136" i="5"/>
  <c r="F135" i="5"/>
  <c r="E135" i="5"/>
  <c r="D135" i="5"/>
  <c r="D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G289" i="9" s="1"/>
  <c r="D87" i="5"/>
  <c r="F86" i="5"/>
  <c r="F85" i="5"/>
  <c r="F84" i="5"/>
  <c r="F83" i="5"/>
  <c r="F82" i="5"/>
  <c r="F81" i="5"/>
  <c r="F80" i="5"/>
  <c r="F79" i="5"/>
  <c r="E79" i="5"/>
  <c r="D79" i="5"/>
  <c r="D78" i="5" s="1"/>
  <c r="E78" i="5"/>
  <c r="D1056" i="1" s="1"/>
  <c r="F77" i="5"/>
  <c r="F76" i="5"/>
  <c r="F75" i="5"/>
  <c r="F74" i="5"/>
  <c r="F73" i="5"/>
  <c r="F72" i="5"/>
  <c r="F71" i="5"/>
  <c r="E70" i="5"/>
  <c r="E69" i="5" s="1"/>
  <c r="D1047" i="1" s="1"/>
  <c r="D70" i="5"/>
  <c r="F67" i="5"/>
  <c r="F66" i="5"/>
  <c r="F65" i="5"/>
  <c r="F64" i="5"/>
  <c r="E63" i="5"/>
  <c r="D63" i="5"/>
  <c r="F63" i="5" s="1"/>
  <c r="F62" i="5"/>
  <c r="F61" i="5"/>
  <c r="F60" i="5"/>
  <c r="F59" i="5"/>
  <c r="F58" i="5"/>
  <c r="F57" i="5"/>
  <c r="E56" i="5"/>
  <c r="F56" i="5" s="1"/>
  <c r="D56" i="5"/>
  <c r="F55" i="5"/>
  <c r="F54" i="5"/>
  <c r="F53" i="5"/>
  <c r="E52" i="5"/>
  <c r="D1030" i="1" s="1"/>
  <c r="G1030" i="1" s="1"/>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991" i="1" s="1"/>
  <c r="D13" i="5"/>
  <c r="D12" i="5"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E625" i="4" s="1"/>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F579" i="4"/>
  <c r="F578" i="4"/>
  <c r="F577" i="4"/>
  <c r="E577" i="4"/>
  <c r="D577" i="4"/>
  <c r="F576" i="4"/>
  <c r="F575" i="4"/>
  <c r="E574" i="4"/>
  <c r="D574" i="4"/>
  <c r="F574" i="4" s="1"/>
  <c r="F573" i="4"/>
  <c r="F572"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7" i="4"/>
  <c r="F536" i="4"/>
  <c r="E535" i="4"/>
  <c r="D535" i="4"/>
  <c r="F534" i="4"/>
  <c r="F533" i="4"/>
  <c r="F532" i="4"/>
  <c r="F531" i="4"/>
  <c r="E530" i="4"/>
  <c r="D530" i="4"/>
  <c r="F530" i="4" s="1"/>
  <c r="F527" i="4"/>
  <c r="F526" i="4"/>
  <c r="E525" i="4"/>
  <c r="D525" i="4"/>
  <c r="F525" i="4" s="1"/>
  <c r="F524" i="4"/>
  <c r="F523" i="4"/>
  <c r="E522" i="4"/>
  <c r="D522" i="4"/>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E472" i="4" s="1"/>
  <c r="D478" i="4"/>
  <c r="F477" i="4"/>
  <c r="F476" i="4"/>
  <c r="F475" i="4"/>
  <c r="F474" i="4"/>
  <c r="E473" i="4"/>
  <c r="D473" i="4"/>
  <c r="F471" i="4"/>
  <c r="F470" i="4"/>
  <c r="F469" i="4"/>
  <c r="E469" i="4"/>
  <c r="D469" i="4"/>
  <c r="F468" i="4"/>
  <c r="F467" i="4"/>
  <c r="F466" i="4"/>
  <c r="E466" i="4"/>
  <c r="D466" i="4"/>
  <c r="F465" i="4"/>
  <c r="F464" i="4"/>
  <c r="E463" i="4"/>
  <c r="D463" i="4"/>
  <c r="F463" i="4" s="1"/>
  <c r="F462" i="4"/>
  <c r="F461" i="4"/>
  <c r="E460" i="4"/>
  <c r="E459" i="4" s="1"/>
  <c r="D460" i="4"/>
  <c r="F460" i="4" s="1"/>
  <c r="F458" i="4"/>
  <c r="F457" i="4"/>
  <c r="F456" i="4"/>
  <c r="E455" i="4"/>
  <c r="E421" i="4" s="1"/>
  <c r="E420" i="4" s="1"/>
  <c r="D414" i="1"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D413" i="1" s="1"/>
  <c r="D418" i="4"/>
  <c r="F417" i="4"/>
  <c r="E417" i="4"/>
  <c r="E644" i="4" s="1"/>
  <c r="D638" i="1" s="1"/>
  <c r="G638" i="1" s="1"/>
  <c r="D417" i="4"/>
  <c r="E416" i="4"/>
  <c r="D416" i="4"/>
  <c r="D644" i="4" s="1"/>
  <c r="F644" i="4" s="1"/>
  <c r="F411" i="4"/>
  <c r="F410" i="4"/>
  <c r="F409" i="4"/>
  <c r="F406" i="4"/>
  <c r="F405" i="4"/>
  <c r="F404" i="4"/>
  <c r="F403" i="4"/>
  <c r="E402" i="4"/>
  <c r="D402" i="4"/>
  <c r="F401" i="4"/>
  <c r="E400" i="4"/>
  <c r="D400" i="4"/>
  <c r="F400" i="4" s="1"/>
  <c r="F399" i="4"/>
  <c r="F398" i="4"/>
  <c r="F397" i="4"/>
  <c r="E397" i="4"/>
  <c r="D397" i="4"/>
  <c r="D396" i="4" s="1"/>
  <c r="F396" i="4" s="1"/>
  <c r="E396" i="4"/>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E352" i="4"/>
  <c r="F352" i="4" s="1"/>
  <c r="D352" i="4"/>
  <c r="D351" i="4"/>
  <c r="F349" i="4"/>
  <c r="E348" i="4"/>
  <c r="D348" i="4"/>
  <c r="F348" i="4" s="1"/>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F326" i="4" s="1"/>
  <c r="D326" i="4"/>
  <c r="F325" i="4"/>
  <c r="F324" i="4"/>
  <c r="F323" i="4"/>
  <c r="F322" i="4"/>
  <c r="F321" i="4"/>
  <c r="F320" i="4"/>
  <c r="F319" i="4"/>
  <c r="F318" i="4"/>
  <c r="F317" i="4"/>
  <c r="E317" i="4"/>
  <c r="D317" i="4"/>
  <c r="F316" i="4"/>
  <c r="F315" i="4"/>
  <c r="F314" i="4"/>
  <c r="F313" i="4"/>
  <c r="E312" i="4"/>
  <c r="D312" i="4"/>
  <c r="F312" i="4" s="1"/>
  <c r="D311" i="4"/>
  <c r="F310" i="4"/>
  <c r="F309" i="4"/>
  <c r="F308" i="4"/>
  <c r="F307" i="4"/>
  <c r="F306" i="4"/>
  <c r="F305" i="4"/>
  <c r="E304" i="4"/>
  <c r="D304" i="4"/>
  <c r="F303" i="4"/>
  <c r="F302" i="4"/>
  <c r="F301" i="4"/>
  <c r="E300" i="4"/>
  <c r="F300" i="4" s="1"/>
  <c r="D300" i="4"/>
  <c r="D299" i="4"/>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F268" i="4" s="1"/>
  <c r="D268" i="4"/>
  <c r="F267" i="4"/>
  <c r="F266" i="4"/>
  <c r="F265" i="4"/>
  <c r="E264" i="4"/>
  <c r="D264" i="4"/>
  <c r="F262" i="4"/>
  <c r="F261" i="4"/>
  <c r="F260" i="4"/>
  <c r="E259" i="4"/>
  <c r="D259" i="4"/>
  <c r="F258" i="4"/>
  <c r="F257" i="4"/>
  <c r="F256" i="4"/>
  <c r="F255" i="4"/>
  <c r="F254" i="4"/>
  <c r="E253" i="4"/>
  <c r="E252" i="4" s="1"/>
  <c r="D248" i="1" s="1"/>
  <c r="D253" i="4"/>
  <c r="F253" i="4" s="1"/>
  <c r="D252" i="4"/>
  <c r="F251" i="4"/>
  <c r="F250" i="4"/>
  <c r="F249" i="4"/>
  <c r="F248" i="4"/>
  <c r="F247" i="4"/>
  <c r="E247" i="4"/>
  <c r="D247" i="4"/>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7" i="4"/>
  <c r="F226" i="4"/>
  <c r="E225" i="4"/>
  <c r="E224" i="4" s="1"/>
  <c r="D225" i="4"/>
  <c r="F225" i="4" s="1"/>
  <c r="F223" i="4"/>
  <c r="F222" i="4"/>
  <c r="F221" i="4"/>
  <c r="F220" i="4"/>
  <c r="F219" i="4"/>
  <c r="E219" i="4"/>
  <c r="E215" i="4" s="1"/>
  <c r="D211" i="1" s="1"/>
  <c r="D219" i="4"/>
  <c r="F218" i="4"/>
  <c r="F217" i="4"/>
  <c r="E216" i="4"/>
  <c r="D216" i="4"/>
  <c r="F214" i="4"/>
  <c r="F213" i="4"/>
  <c r="F212" i="4"/>
  <c r="F211" i="4"/>
  <c r="F210" i="4"/>
  <c r="E210" i="4"/>
  <c r="E196" i="4" s="1"/>
  <c r="D192"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F164" i="4" s="1"/>
  <c r="D164" i="4"/>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F140" i="4"/>
  <c r="E140" i="4"/>
  <c r="D140" i="4"/>
  <c r="E139" i="4"/>
  <c r="D139" i="4"/>
  <c r="F138" i="4"/>
  <c r="F137" i="4"/>
  <c r="F136" i="4"/>
  <c r="F135" i="4"/>
  <c r="E134" i="4"/>
  <c r="D134" i="4"/>
  <c r="E133" i="4"/>
  <c r="F132" i="4"/>
  <c r="F131" i="4"/>
  <c r="F130" i="4"/>
  <c r="F129" i="4"/>
  <c r="F128" i="4"/>
  <c r="E128" i="4"/>
  <c r="E124" i="4" s="1"/>
  <c r="D128" i="4"/>
  <c r="F127" i="4"/>
  <c r="F126" i="4"/>
  <c r="E125" i="4"/>
  <c r="F125" i="4" s="1"/>
  <c r="D125" i="4"/>
  <c r="D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78" i="1" s="1"/>
  <c r="H78" i="1" s="1"/>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1" i="4"/>
  <c r="F60" i="4"/>
  <c r="E59" i="4"/>
  <c r="D55" i="1" s="1"/>
  <c r="D59" i="4"/>
  <c r="F58" i="4"/>
  <c r="F57" i="4"/>
  <c r="F56" i="4"/>
  <c r="F55" i="4"/>
  <c r="E54" i="4"/>
  <c r="D54" i="4"/>
  <c r="F54" i="4" s="1"/>
  <c r="F53" i="4"/>
  <c r="F52" i="4"/>
  <c r="E51" i="4"/>
  <c r="E50" i="4" s="1"/>
  <c r="D46" i="1" s="1"/>
  <c r="D51" i="4"/>
  <c r="F51" i="4" s="1"/>
  <c r="F49" i="4"/>
  <c r="F48" i="4"/>
  <c r="F47" i="4"/>
  <c r="F46" i="4"/>
  <c r="F45" i="4"/>
  <c r="E45" i="4"/>
  <c r="D45" i="4"/>
  <c r="F44" i="4"/>
  <c r="E44" i="4"/>
  <c r="D44" i="4"/>
  <c r="F43" i="4"/>
  <c r="F42" i="4"/>
  <c r="F41"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7" i="1"/>
  <c r="G1577" i="1"/>
  <c r="C1577" i="1"/>
  <c r="G1575" i="1"/>
  <c r="C1575" i="1"/>
  <c r="H1575" i="1" s="1"/>
  <c r="C1574" i="1"/>
  <c r="H1573" i="1"/>
  <c r="G1573" i="1"/>
  <c r="C1573" i="1"/>
  <c r="H1572" i="1"/>
  <c r="G1572" i="1"/>
  <c r="C1572" i="1"/>
  <c r="G1571" i="1"/>
  <c r="C1571" i="1"/>
  <c r="H1571" i="1" s="1"/>
  <c r="C1570" i="1"/>
  <c r="H1569" i="1"/>
  <c r="G1569" i="1"/>
  <c r="C1569" i="1"/>
  <c r="H1568" i="1"/>
  <c r="G1568" i="1"/>
  <c r="C1568" i="1"/>
  <c r="G1567" i="1"/>
  <c r="C1567" i="1"/>
  <c r="H1567" i="1" s="1"/>
  <c r="C1566" i="1"/>
  <c r="H1565" i="1"/>
  <c r="G1565" i="1"/>
  <c r="C1565" i="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C1555" i="1"/>
  <c r="C1554" i="1"/>
  <c r="H1553" i="1"/>
  <c r="G1553" i="1"/>
  <c r="C1553" i="1"/>
  <c r="H1552" i="1"/>
  <c r="G1552" i="1"/>
  <c r="C1552" i="1"/>
  <c r="G1551" i="1"/>
  <c r="C1551" i="1"/>
  <c r="H1551" i="1" s="1"/>
  <c r="C1550" i="1"/>
  <c r="H1549" i="1"/>
  <c r="G1549" i="1"/>
  <c r="C1549" i="1"/>
  <c r="H1548" i="1"/>
  <c r="G1548" i="1"/>
  <c r="C1548" i="1"/>
  <c r="G1547" i="1"/>
  <c r="C1547" i="1"/>
  <c r="H1547" i="1" s="1"/>
  <c r="C1546" i="1"/>
  <c r="H1545" i="1"/>
  <c r="G1545" i="1"/>
  <c r="C1545" i="1"/>
  <c r="H1544" i="1"/>
  <c r="G1544" i="1"/>
  <c r="C1544" i="1"/>
  <c r="C1543" i="1"/>
  <c r="H1543" i="1" s="1"/>
  <c r="C1542" i="1"/>
  <c r="H1541" i="1"/>
  <c r="G1541" i="1"/>
  <c r="C1541" i="1"/>
  <c r="H1540" i="1"/>
  <c r="G1540" i="1"/>
  <c r="C1540" i="1"/>
  <c r="C1539" i="1"/>
  <c r="C1538" i="1"/>
  <c r="H1537" i="1"/>
  <c r="G1537" i="1"/>
  <c r="C1537" i="1"/>
  <c r="H1536" i="1"/>
  <c r="G1536" i="1"/>
  <c r="C1536" i="1"/>
  <c r="G1535" i="1"/>
  <c r="C1535" i="1"/>
  <c r="H1535" i="1" s="1"/>
  <c r="C1534" i="1"/>
  <c r="H1533" i="1"/>
  <c r="G1533" i="1"/>
  <c r="C1533" i="1"/>
  <c r="H1532" i="1"/>
  <c r="G1532" i="1"/>
  <c r="C1532" i="1"/>
  <c r="C1531" i="1"/>
  <c r="H1531" i="1" s="1"/>
  <c r="C1530" i="1"/>
  <c r="H1529" i="1"/>
  <c r="G1529" i="1"/>
  <c r="C1529" i="1"/>
  <c r="H1528" i="1"/>
  <c r="G1528" i="1"/>
  <c r="C1528" i="1"/>
  <c r="C1527" i="1"/>
  <c r="H1527" i="1" s="1"/>
  <c r="C1526" i="1"/>
  <c r="H1525" i="1"/>
  <c r="G1525" i="1"/>
  <c r="C1525" i="1"/>
  <c r="C1523" i="1"/>
  <c r="C1522" i="1"/>
  <c r="H1521" i="1"/>
  <c r="G1521" i="1"/>
  <c r="C1521" i="1"/>
  <c r="C1520" i="1"/>
  <c r="G1520" i="1" s="1"/>
  <c r="H1516" i="1"/>
  <c r="G1516" i="1"/>
  <c r="C1516" i="1"/>
  <c r="C1515" i="1"/>
  <c r="C1514" i="1"/>
  <c r="H1513" i="1"/>
  <c r="G1513" i="1"/>
  <c r="C1513" i="1"/>
  <c r="H1512" i="1"/>
  <c r="G1512" i="1"/>
  <c r="C1512" i="1"/>
  <c r="C1510" i="1"/>
  <c r="C1509" i="1"/>
  <c r="H1509" i="1" s="1"/>
  <c r="C1508" i="1"/>
  <c r="H1508" i="1" s="1"/>
  <c r="C1507" i="1"/>
  <c r="H1507" i="1" s="1"/>
  <c r="C1506" i="1"/>
  <c r="C1505" i="1"/>
  <c r="G1505" i="1" s="1"/>
  <c r="C1504" i="1"/>
  <c r="H1504" i="1" s="1"/>
  <c r="C1503" i="1"/>
  <c r="H1503" i="1" s="1"/>
  <c r="C1502" i="1"/>
  <c r="H1500" i="1"/>
  <c r="G1500" i="1"/>
  <c r="C1500" i="1"/>
  <c r="C1498" i="1"/>
  <c r="C1497" i="1"/>
  <c r="G1497" i="1" s="1"/>
  <c r="H1496" i="1"/>
  <c r="G1496" i="1"/>
  <c r="C1496" i="1"/>
  <c r="G1495" i="1"/>
  <c r="C1495" i="1"/>
  <c r="H1495" i="1" s="1"/>
  <c r="C1494" i="1"/>
  <c r="C1493" i="1"/>
  <c r="G1493" i="1" s="1"/>
  <c r="C1492" i="1"/>
  <c r="H1492" i="1" s="1"/>
  <c r="C1491" i="1"/>
  <c r="H1491" i="1" s="1"/>
  <c r="C1490" i="1"/>
  <c r="C1489" i="1"/>
  <c r="G1489" i="1" s="1"/>
  <c r="H1488" i="1"/>
  <c r="G1488" i="1"/>
  <c r="C1488" i="1"/>
  <c r="C1487" i="1"/>
  <c r="H1487" i="1" s="1"/>
  <c r="C1486" i="1"/>
  <c r="C1485" i="1"/>
  <c r="G1485" i="1" s="1"/>
  <c r="C1484" i="1"/>
  <c r="H1484" i="1" s="1"/>
  <c r="C1482" i="1"/>
  <c r="C1480" i="1"/>
  <c r="H1480" i="1" s="1"/>
  <c r="H1479" i="1"/>
  <c r="D1479" i="1"/>
  <c r="C1479" i="1"/>
  <c r="G1478" i="1"/>
  <c r="D1478" i="1"/>
  <c r="J1478" i="1" s="1"/>
  <c r="C1478" i="1"/>
  <c r="H1477" i="1"/>
  <c r="D1477" i="1"/>
  <c r="C1477" i="1"/>
  <c r="G1476" i="1"/>
  <c r="D1476" i="1"/>
  <c r="J1476" i="1" s="1"/>
  <c r="C1476" i="1"/>
  <c r="D1475" i="1"/>
  <c r="G1475" i="1" s="1"/>
  <c r="C1475" i="1"/>
  <c r="D1474" i="1"/>
  <c r="C1474" i="1"/>
  <c r="H1474" i="1" s="1"/>
  <c r="D1473" i="1"/>
  <c r="C1473" i="1"/>
  <c r="D1472" i="1"/>
  <c r="C1472" i="1"/>
  <c r="H1472" i="1" s="1"/>
  <c r="D1471" i="1"/>
  <c r="C1471" i="1"/>
  <c r="H1471" i="1" s="1"/>
  <c r="D1470" i="1"/>
  <c r="D1469" i="1"/>
  <c r="D1468" i="1"/>
  <c r="C1468" i="1"/>
  <c r="D1467" i="1"/>
  <c r="C1467" i="1"/>
  <c r="D1466" i="1"/>
  <c r="C1466" i="1"/>
  <c r="D1465" i="1"/>
  <c r="C1465" i="1"/>
  <c r="D1464" i="1"/>
  <c r="C1464" i="1"/>
  <c r="D1463" i="1"/>
  <c r="C1463" i="1"/>
  <c r="D1462" i="1"/>
  <c r="C1462" i="1"/>
  <c r="D1461" i="1"/>
  <c r="J1460" i="1"/>
  <c r="D1460" i="1"/>
  <c r="G1460" i="1" s="1"/>
  <c r="C1460" i="1"/>
  <c r="H1460" i="1" s="1"/>
  <c r="D1459" i="1"/>
  <c r="C1459" i="1"/>
  <c r="J1458" i="1"/>
  <c r="D1458" i="1"/>
  <c r="G1458" i="1" s="1"/>
  <c r="C1458" i="1"/>
  <c r="H1458" i="1" s="1"/>
  <c r="D1457" i="1"/>
  <c r="C1457" i="1"/>
  <c r="D1456" i="1"/>
  <c r="C1456" i="1"/>
  <c r="D1455" i="1"/>
  <c r="C1455" i="1"/>
  <c r="J1452" i="1"/>
  <c r="D1452" i="1"/>
  <c r="G1452" i="1" s="1"/>
  <c r="I1452" i="1" s="1"/>
  <c r="C1452" i="1"/>
  <c r="H1452" i="1" s="1"/>
  <c r="D1451" i="1"/>
  <c r="C1451" i="1"/>
  <c r="J1450" i="1"/>
  <c r="D1450" i="1"/>
  <c r="G1450" i="1" s="1"/>
  <c r="I1450" i="1" s="1"/>
  <c r="C1450" i="1"/>
  <c r="H1450" i="1" s="1"/>
  <c r="D1449" i="1"/>
  <c r="C1449" i="1"/>
  <c r="J1448" i="1"/>
  <c r="D1448" i="1"/>
  <c r="G1448" i="1" s="1"/>
  <c r="I1448" i="1" s="1"/>
  <c r="C1448" i="1"/>
  <c r="H1448" i="1" s="1"/>
  <c r="D1447" i="1"/>
  <c r="C1447" i="1"/>
  <c r="J1446" i="1"/>
  <c r="D1446" i="1"/>
  <c r="G1446" i="1" s="1"/>
  <c r="I1446" i="1" s="1"/>
  <c r="C1446" i="1"/>
  <c r="H1446" i="1" s="1"/>
  <c r="D1445" i="1"/>
  <c r="D1444" i="1"/>
  <c r="C1444" i="1"/>
  <c r="H1443" i="1"/>
  <c r="G1443" i="1"/>
  <c r="D1443" i="1"/>
  <c r="C1443" i="1"/>
  <c r="J1443" i="1" s="1"/>
  <c r="D1442" i="1"/>
  <c r="C1442" i="1"/>
  <c r="D1441" i="1"/>
  <c r="C1441" i="1"/>
  <c r="H1441" i="1" s="1"/>
  <c r="D1440" i="1"/>
  <c r="C1440" i="1"/>
  <c r="D1439" i="1"/>
  <c r="C1439" i="1"/>
  <c r="C1438" i="1"/>
  <c r="D1434" i="1"/>
  <c r="C1434" i="1"/>
  <c r="D1433" i="1"/>
  <c r="C1433" i="1"/>
  <c r="D1432" i="1"/>
  <c r="H1432" i="1" s="1"/>
  <c r="C1432" i="1"/>
  <c r="G1432" i="1" s="1"/>
  <c r="H1431" i="1"/>
  <c r="D1431" i="1"/>
  <c r="C1431" i="1"/>
  <c r="D1430" i="1"/>
  <c r="C1430" i="1"/>
  <c r="G1430" i="1" s="1"/>
  <c r="D1429" i="1"/>
  <c r="C1429" i="1"/>
  <c r="H1428" i="1"/>
  <c r="D1428" i="1"/>
  <c r="C1428" i="1"/>
  <c r="G1428" i="1" s="1"/>
  <c r="D1427" i="1"/>
  <c r="H1427" i="1" s="1"/>
  <c r="C1427" i="1"/>
  <c r="D1426" i="1"/>
  <c r="C1426" i="1"/>
  <c r="G1426" i="1" s="1"/>
  <c r="D1425" i="1"/>
  <c r="H1425" i="1" s="1"/>
  <c r="C1425" i="1"/>
  <c r="G1425" i="1" s="1"/>
  <c r="C1424" i="1"/>
  <c r="H1422" i="1"/>
  <c r="D1422" i="1"/>
  <c r="C1422" i="1"/>
  <c r="G1422" i="1" s="1"/>
  <c r="H1421" i="1"/>
  <c r="D1421" i="1"/>
  <c r="C1421" i="1"/>
  <c r="G1421" i="1" s="1"/>
  <c r="D1420" i="1"/>
  <c r="C1420" i="1"/>
  <c r="G1420" i="1" s="1"/>
  <c r="D1419" i="1"/>
  <c r="C1419" i="1"/>
  <c r="G1419" i="1" s="1"/>
  <c r="D1418" i="1"/>
  <c r="C1418" i="1"/>
  <c r="H1417" i="1"/>
  <c r="D1417" i="1"/>
  <c r="C1417" i="1"/>
  <c r="G1417" i="1" s="1"/>
  <c r="C1416" i="1"/>
  <c r="D1415" i="1"/>
  <c r="C1415" i="1"/>
  <c r="G1415" i="1" s="1"/>
  <c r="D1414" i="1"/>
  <c r="C1414" i="1"/>
  <c r="G1414" i="1" s="1"/>
  <c r="D1413" i="1"/>
  <c r="H1413" i="1" s="1"/>
  <c r="C1413" i="1"/>
  <c r="G1413" i="1" s="1"/>
  <c r="C1412" i="1"/>
  <c r="D1411" i="1"/>
  <c r="C1411" i="1"/>
  <c r="G1411" i="1" s="1"/>
  <c r="D1410" i="1"/>
  <c r="H1410" i="1" s="1"/>
  <c r="C1410" i="1"/>
  <c r="D1409" i="1"/>
  <c r="H1409" i="1" s="1"/>
  <c r="C1409" i="1"/>
  <c r="D1407" i="1"/>
  <c r="C1407" i="1"/>
  <c r="G1407" i="1" s="1"/>
  <c r="H1406" i="1"/>
  <c r="D1406" i="1"/>
  <c r="C1406" i="1"/>
  <c r="G1406" i="1" s="1"/>
  <c r="D1405" i="1"/>
  <c r="H1405" i="1" s="1"/>
  <c r="C1405" i="1"/>
  <c r="D1404" i="1"/>
  <c r="C1404" i="1"/>
  <c r="G1404" i="1" s="1"/>
  <c r="D1403" i="1"/>
  <c r="C1403" i="1"/>
  <c r="G1403" i="1" s="1"/>
  <c r="D1402" i="1"/>
  <c r="C1402" i="1"/>
  <c r="C1401" i="1"/>
  <c r="D1400" i="1"/>
  <c r="H1400" i="1" s="1"/>
  <c r="C1400" i="1"/>
  <c r="G1400" i="1" s="1"/>
  <c r="D1399" i="1"/>
  <c r="C1399" i="1"/>
  <c r="G1399" i="1" s="1"/>
  <c r="D1398" i="1"/>
  <c r="C1398" i="1"/>
  <c r="G1398" i="1" s="1"/>
  <c r="H1397" i="1"/>
  <c r="D1397" i="1"/>
  <c r="C1397" i="1"/>
  <c r="G1397" i="1" s="1"/>
  <c r="H1396" i="1"/>
  <c r="D1396" i="1"/>
  <c r="C1396" i="1"/>
  <c r="G1396" i="1" s="1"/>
  <c r="D1395" i="1"/>
  <c r="C1395" i="1"/>
  <c r="G1395" i="1" s="1"/>
  <c r="H1394" i="1"/>
  <c r="D1394" i="1"/>
  <c r="C1394" i="1"/>
  <c r="G1394" i="1" s="1"/>
  <c r="H1393" i="1"/>
  <c r="D1393" i="1"/>
  <c r="C1393" i="1"/>
  <c r="G1393" i="1" s="1"/>
  <c r="D1392" i="1"/>
  <c r="C1392" i="1"/>
  <c r="G1392" i="1" s="1"/>
  <c r="D1391" i="1"/>
  <c r="C1391" i="1"/>
  <c r="G1391" i="1" s="1"/>
  <c r="H1390" i="1"/>
  <c r="D1390" i="1"/>
  <c r="C1390" i="1"/>
  <c r="G1390" i="1" s="1"/>
  <c r="H1389" i="1"/>
  <c r="D1389" i="1"/>
  <c r="C1389" i="1"/>
  <c r="G1389" i="1" s="1"/>
  <c r="D1388" i="1"/>
  <c r="C1388" i="1"/>
  <c r="G1388" i="1" s="1"/>
  <c r="D1387" i="1"/>
  <c r="C1387" i="1"/>
  <c r="G1387" i="1" s="1"/>
  <c r="D1386" i="1"/>
  <c r="C1386" i="1"/>
  <c r="G1386" i="1" s="1"/>
  <c r="H1385" i="1"/>
  <c r="D1385" i="1"/>
  <c r="C1385" i="1"/>
  <c r="G1385" i="1" s="1"/>
  <c r="C1384" i="1"/>
  <c r="C1383" i="1"/>
  <c r="H1382" i="1"/>
  <c r="D1382" i="1"/>
  <c r="C1382" i="1"/>
  <c r="G1382" i="1" s="1"/>
  <c r="D1381" i="1"/>
  <c r="C1381" i="1"/>
  <c r="G1381" i="1" s="1"/>
  <c r="D1380" i="1"/>
  <c r="C1380" i="1"/>
  <c r="H1379" i="1"/>
  <c r="D1379" i="1"/>
  <c r="C1379" i="1"/>
  <c r="G1379" i="1" s="1"/>
  <c r="D1378" i="1"/>
  <c r="H1378" i="1" s="1"/>
  <c r="C1378" i="1"/>
  <c r="D1377" i="1"/>
  <c r="C1377" i="1"/>
  <c r="C1376" i="1"/>
  <c r="H1375" i="1"/>
  <c r="D1375" i="1"/>
  <c r="C1375" i="1"/>
  <c r="G1375" i="1" s="1"/>
  <c r="D1374" i="1"/>
  <c r="C1374" i="1"/>
  <c r="G1374" i="1" s="1"/>
  <c r="D1373" i="1"/>
  <c r="C1373" i="1"/>
  <c r="G1373" i="1" s="1"/>
  <c r="D1372" i="1"/>
  <c r="H1372" i="1" s="1"/>
  <c r="C1372" i="1"/>
  <c r="D1371" i="1"/>
  <c r="H1371" i="1" s="1"/>
  <c r="C1371" i="1"/>
  <c r="G1371" i="1" s="1"/>
  <c r="D1370" i="1"/>
  <c r="C1370" i="1"/>
  <c r="C1369" i="1"/>
  <c r="D1368" i="1"/>
  <c r="C1368" i="1"/>
  <c r="G1368" i="1" s="1"/>
  <c r="H1367" i="1"/>
  <c r="D1367" i="1"/>
  <c r="C1367" i="1"/>
  <c r="G1367" i="1" s="1"/>
  <c r="H1366" i="1"/>
  <c r="D1366" i="1"/>
  <c r="C1366" i="1"/>
  <c r="G1366" i="1" s="1"/>
  <c r="D1365" i="1"/>
  <c r="C1365" i="1"/>
  <c r="G1365" i="1" s="1"/>
  <c r="D1364" i="1"/>
  <c r="C1364" i="1"/>
  <c r="G1364" i="1" s="1"/>
  <c r="H1363" i="1"/>
  <c r="D1363" i="1"/>
  <c r="C1363" i="1"/>
  <c r="G1363" i="1" s="1"/>
  <c r="H1362" i="1"/>
  <c r="D1362" i="1"/>
  <c r="C1362" i="1"/>
  <c r="G1362" i="1" s="1"/>
  <c r="D1361" i="1"/>
  <c r="C1361" i="1"/>
  <c r="G1361" i="1" s="1"/>
  <c r="H1360" i="1"/>
  <c r="D1360" i="1"/>
  <c r="C1360" i="1"/>
  <c r="G1360" i="1" s="1"/>
  <c r="D1359" i="1"/>
  <c r="H1359" i="1" s="1"/>
  <c r="C1359" i="1"/>
  <c r="D1358" i="1"/>
  <c r="C1358" i="1"/>
  <c r="D1357" i="1"/>
  <c r="C1357" i="1"/>
  <c r="G1357" i="1" s="1"/>
  <c r="H1356" i="1"/>
  <c r="D1356" i="1"/>
  <c r="C1356" i="1"/>
  <c r="G1356" i="1" s="1"/>
  <c r="C1355" i="1"/>
  <c r="D1354" i="1"/>
  <c r="C1354" i="1"/>
  <c r="G1354" i="1" s="1"/>
  <c r="D1353" i="1"/>
  <c r="C1353" i="1"/>
  <c r="D1352" i="1"/>
  <c r="C1352" i="1"/>
  <c r="G1352" i="1" s="1"/>
  <c r="H1351" i="1"/>
  <c r="D1351" i="1"/>
  <c r="C1351" i="1"/>
  <c r="G1351" i="1" s="1"/>
  <c r="D1350" i="1"/>
  <c r="H1350" i="1" s="1"/>
  <c r="C1350" i="1"/>
  <c r="D1349" i="1"/>
  <c r="C1349" i="1"/>
  <c r="G1349" i="1" s="1"/>
  <c r="C1348" i="1"/>
  <c r="H1347" i="1"/>
  <c r="D1347" i="1"/>
  <c r="C1347" i="1"/>
  <c r="G1347" i="1" s="1"/>
  <c r="H1346" i="1"/>
  <c r="D1346" i="1"/>
  <c r="C1346" i="1"/>
  <c r="G1346" i="1" s="1"/>
  <c r="D1345" i="1"/>
  <c r="C1345" i="1"/>
  <c r="G1345" i="1" s="1"/>
  <c r="H1344" i="1"/>
  <c r="D1344" i="1"/>
  <c r="C1344" i="1"/>
  <c r="G1344" i="1" s="1"/>
  <c r="H1343" i="1"/>
  <c r="D1343" i="1"/>
  <c r="C1343" i="1"/>
  <c r="G1343" i="1" s="1"/>
  <c r="D1342" i="1"/>
  <c r="C1342" i="1"/>
  <c r="G1342" i="1" s="1"/>
  <c r="D1341" i="1"/>
  <c r="C1341" i="1"/>
  <c r="G1341" i="1" s="1"/>
  <c r="H1340" i="1"/>
  <c r="D1340" i="1"/>
  <c r="C1340" i="1"/>
  <c r="G1340" i="1" s="1"/>
  <c r="H1339" i="1"/>
  <c r="D1339" i="1"/>
  <c r="C1339" i="1"/>
  <c r="G1339" i="1" s="1"/>
  <c r="D1338" i="1"/>
  <c r="C1338" i="1"/>
  <c r="G1338" i="1" s="1"/>
  <c r="D1337" i="1"/>
  <c r="D1336" i="1"/>
  <c r="C1336" i="1"/>
  <c r="G1336" i="1" s="1"/>
  <c r="H1335" i="1"/>
  <c r="D1335" i="1"/>
  <c r="C1335" i="1"/>
  <c r="G1335" i="1" s="1"/>
  <c r="D1334" i="1"/>
  <c r="H1334" i="1" s="1"/>
  <c r="C1334" i="1"/>
  <c r="C1333" i="1"/>
  <c r="H1332" i="1"/>
  <c r="D1332" i="1"/>
  <c r="C1332" i="1"/>
  <c r="G1332" i="1" s="1"/>
  <c r="D1331" i="1"/>
  <c r="H1331" i="1" s="1"/>
  <c r="C1331" i="1"/>
  <c r="D1330" i="1"/>
  <c r="C1330" i="1"/>
  <c r="D1328" i="1"/>
  <c r="C1328" i="1"/>
  <c r="G1328" i="1" s="1"/>
  <c r="D1327" i="1"/>
  <c r="H1327" i="1" s="1"/>
  <c r="C1327" i="1"/>
  <c r="H1326" i="1"/>
  <c r="D1326" i="1"/>
  <c r="C1326" i="1"/>
  <c r="G1326" i="1" s="1"/>
  <c r="D1325" i="1"/>
  <c r="C1325" i="1"/>
  <c r="D1324" i="1"/>
  <c r="H1324" i="1" s="1"/>
  <c r="C1324" i="1"/>
  <c r="G1323" i="1"/>
  <c r="D1323" i="1"/>
  <c r="C1323" i="1"/>
  <c r="H1323" i="1" s="1"/>
  <c r="C1322" i="1"/>
  <c r="D1321" i="1"/>
  <c r="C1321" i="1"/>
  <c r="H1321" i="1" s="1"/>
  <c r="G1320" i="1"/>
  <c r="D1320" i="1"/>
  <c r="C1320" i="1"/>
  <c r="H1320" i="1" s="1"/>
  <c r="G1319" i="1"/>
  <c r="D1319" i="1"/>
  <c r="C1319" i="1"/>
  <c r="H1319" i="1" s="1"/>
  <c r="D1318" i="1"/>
  <c r="C1318" i="1"/>
  <c r="H1318" i="1" s="1"/>
  <c r="D1317" i="1"/>
  <c r="C1317" i="1"/>
  <c r="H1317" i="1" s="1"/>
  <c r="C1316" i="1"/>
  <c r="G1315" i="1"/>
  <c r="D1315" i="1"/>
  <c r="C1315" i="1"/>
  <c r="H1315" i="1" s="1"/>
  <c r="D1314" i="1"/>
  <c r="C1314" i="1"/>
  <c r="H1314" i="1" s="1"/>
  <c r="D1313" i="1"/>
  <c r="C1313" i="1"/>
  <c r="H1313" i="1" s="1"/>
  <c r="G1312" i="1"/>
  <c r="D1312" i="1"/>
  <c r="C1312" i="1"/>
  <c r="H1312" i="1" s="1"/>
  <c r="G1311" i="1"/>
  <c r="D1311" i="1"/>
  <c r="C1311" i="1"/>
  <c r="H1311" i="1" s="1"/>
  <c r="D1310" i="1"/>
  <c r="C1310" i="1"/>
  <c r="H1310" i="1" s="1"/>
  <c r="D1309" i="1"/>
  <c r="C1309" i="1"/>
  <c r="H1309" i="1" s="1"/>
  <c r="G1308" i="1"/>
  <c r="D1308" i="1"/>
  <c r="C1308" i="1"/>
  <c r="H1308" i="1" s="1"/>
  <c r="G1307" i="1"/>
  <c r="D1307" i="1"/>
  <c r="C1307" i="1"/>
  <c r="H1307" i="1" s="1"/>
  <c r="D1306" i="1"/>
  <c r="C1306" i="1"/>
  <c r="H1306" i="1" s="1"/>
  <c r="D1305" i="1"/>
  <c r="C1305" i="1"/>
  <c r="H1305" i="1" s="1"/>
  <c r="G1304" i="1"/>
  <c r="D1304" i="1"/>
  <c r="C1304" i="1"/>
  <c r="H1304" i="1" s="1"/>
  <c r="G1303" i="1"/>
  <c r="D1303" i="1"/>
  <c r="C1303" i="1"/>
  <c r="H1303" i="1" s="1"/>
  <c r="D1302" i="1"/>
  <c r="C1302" i="1"/>
  <c r="H1302" i="1" s="1"/>
  <c r="D1301" i="1"/>
  <c r="C1301" i="1"/>
  <c r="C1300" i="1"/>
  <c r="C1299" i="1"/>
  <c r="D1298" i="1"/>
  <c r="C1298" i="1"/>
  <c r="H1298" i="1" s="1"/>
  <c r="D1297" i="1"/>
  <c r="C1297" i="1"/>
  <c r="H1297" i="1" s="1"/>
  <c r="G1296" i="1"/>
  <c r="D1296" i="1"/>
  <c r="C1296" i="1"/>
  <c r="H1296" i="1" s="1"/>
  <c r="G1295" i="1"/>
  <c r="D1295" i="1"/>
  <c r="C1295" i="1"/>
  <c r="H1295" i="1" s="1"/>
  <c r="D1294" i="1"/>
  <c r="C1294" i="1"/>
  <c r="H1294" i="1" s="1"/>
  <c r="D1293" i="1"/>
  <c r="C1293" i="1"/>
  <c r="H1293" i="1" s="1"/>
  <c r="G1292" i="1"/>
  <c r="D1292" i="1"/>
  <c r="C1292" i="1"/>
  <c r="H1292" i="1" s="1"/>
  <c r="G1291" i="1"/>
  <c r="D1291" i="1"/>
  <c r="C1291" i="1"/>
  <c r="H1291" i="1" s="1"/>
  <c r="D1290" i="1"/>
  <c r="C1290" i="1"/>
  <c r="H1290" i="1" s="1"/>
  <c r="D1289" i="1"/>
  <c r="C1289" i="1"/>
  <c r="H1289" i="1" s="1"/>
  <c r="G1288" i="1"/>
  <c r="D1288" i="1"/>
  <c r="C1288" i="1"/>
  <c r="H1288" i="1" s="1"/>
  <c r="G1287" i="1"/>
  <c r="D1287" i="1"/>
  <c r="C1287" i="1"/>
  <c r="H1287" i="1" s="1"/>
  <c r="D1286" i="1"/>
  <c r="C1286" i="1"/>
  <c r="H1286" i="1" s="1"/>
  <c r="D1285" i="1"/>
  <c r="C1285" i="1"/>
  <c r="H1285" i="1" s="1"/>
  <c r="G1284" i="1"/>
  <c r="D1284" i="1"/>
  <c r="C1284" i="1"/>
  <c r="H1284" i="1" s="1"/>
  <c r="G1283" i="1"/>
  <c r="D1283" i="1"/>
  <c r="C1283" i="1"/>
  <c r="H1283" i="1" s="1"/>
  <c r="D1282" i="1"/>
  <c r="C1282" i="1"/>
  <c r="H1282" i="1" s="1"/>
  <c r="D1281" i="1"/>
  <c r="C1281" i="1"/>
  <c r="H1281" i="1" s="1"/>
  <c r="G1280" i="1"/>
  <c r="D1280" i="1"/>
  <c r="C1280" i="1"/>
  <c r="H1280" i="1" s="1"/>
  <c r="G1279" i="1"/>
  <c r="D1279" i="1"/>
  <c r="C1279" i="1"/>
  <c r="H1279" i="1" s="1"/>
  <c r="D1278" i="1"/>
  <c r="C1278" i="1"/>
  <c r="H1278" i="1" s="1"/>
  <c r="D1277" i="1"/>
  <c r="C1277" i="1"/>
  <c r="H1277" i="1" s="1"/>
  <c r="D1276" i="1"/>
  <c r="G1276" i="1" s="1"/>
  <c r="C1276" i="1"/>
  <c r="D1275" i="1"/>
  <c r="G1275" i="1" s="1"/>
  <c r="C1275" i="1"/>
  <c r="D1274" i="1"/>
  <c r="C1274" i="1"/>
  <c r="H1274" i="1" s="1"/>
  <c r="D1273" i="1"/>
  <c r="C1273" i="1"/>
  <c r="H1273" i="1" s="1"/>
  <c r="G1272" i="1"/>
  <c r="D1272" i="1"/>
  <c r="C1272" i="1"/>
  <c r="H1272" i="1" s="1"/>
  <c r="G1271" i="1"/>
  <c r="D1271" i="1"/>
  <c r="C1271" i="1"/>
  <c r="H1271" i="1" s="1"/>
  <c r="D1270" i="1"/>
  <c r="C1270" i="1"/>
  <c r="H1270" i="1" s="1"/>
  <c r="D1269" i="1"/>
  <c r="C1269" i="1"/>
  <c r="H1269" i="1" s="1"/>
  <c r="G1268" i="1"/>
  <c r="D1268" i="1"/>
  <c r="C1268" i="1"/>
  <c r="H1268" i="1" s="1"/>
  <c r="G1267" i="1"/>
  <c r="D1267" i="1"/>
  <c r="C1267" i="1"/>
  <c r="H1267" i="1" s="1"/>
  <c r="D1266" i="1"/>
  <c r="C1266" i="1"/>
  <c r="H1266" i="1" s="1"/>
  <c r="D1265" i="1"/>
  <c r="C1265" i="1"/>
  <c r="H1265" i="1" s="1"/>
  <c r="D1264" i="1"/>
  <c r="C1264" i="1"/>
  <c r="D1263" i="1"/>
  <c r="G1263" i="1" s="1"/>
  <c r="C1263" i="1"/>
  <c r="H1263" i="1" s="1"/>
  <c r="D1262" i="1"/>
  <c r="C1262" i="1"/>
  <c r="H1262" i="1" s="1"/>
  <c r="D1261" i="1"/>
  <c r="C1261" i="1"/>
  <c r="H1261" i="1" s="1"/>
  <c r="G1260" i="1"/>
  <c r="D1260" i="1"/>
  <c r="C1260" i="1"/>
  <c r="H1260" i="1" s="1"/>
  <c r="G1259" i="1"/>
  <c r="D1259" i="1"/>
  <c r="C1259" i="1"/>
  <c r="H1259" i="1" s="1"/>
  <c r="D1258" i="1"/>
  <c r="C1258" i="1"/>
  <c r="H1258" i="1" s="1"/>
  <c r="D1257" i="1"/>
  <c r="C1257" i="1"/>
  <c r="H1257" i="1" s="1"/>
  <c r="G1256" i="1"/>
  <c r="D1256" i="1"/>
  <c r="C1256" i="1"/>
  <c r="H1256" i="1" s="1"/>
  <c r="G1255" i="1"/>
  <c r="D1255" i="1"/>
  <c r="C1255" i="1"/>
  <c r="H1255" i="1" s="1"/>
  <c r="D1254" i="1"/>
  <c r="C1254" i="1"/>
  <c r="H1254" i="1" s="1"/>
  <c r="D1253" i="1"/>
  <c r="C1253" i="1"/>
  <c r="H1253" i="1" s="1"/>
  <c r="G1252" i="1"/>
  <c r="D1252" i="1"/>
  <c r="C1252" i="1"/>
  <c r="H1252" i="1" s="1"/>
  <c r="G1251" i="1"/>
  <c r="D1251" i="1"/>
  <c r="C1251" i="1"/>
  <c r="H1251" i="1" s="1"/>
  <c r="D1250" i="1"/>
  <c r="C1250" i="1"/>
  <c r="H1250" i="1" s="1"/>
  <c r="D1249" i="1"/>
  <c r="C1249" i="1"/>
  <c r="H1249" i="1" s="1"/>
  <c r="G1248" i="1"/>
  <c r="D1248" i="1"/>
  <c r="C1248" i="1"/>
  <c r="H1248" i="1" s="1"/>
  <c r="D1247" i="1"/>
  <c r="G1247" i="1" s="1"/>
  <c r="C1247" i="1"/>
  <c r="H1247" i="1" s="1"/>
  <c r="D1246" i="1"/>
  <c r="C1246" i="1"/>
  <c r="H1246" i="1" s="1"/>
  <c r="D1245" i="1"/>
  <c r="C1245" i="1"/>
  <c r="H1245" i="1" s="1"/>
  <c r="D1244" i="1"/>
  <c r="C1244" i="1"/>
  <c r="H1244" i="1" s="1"/>
  <c r="G1243" i="1"/>
  <c r="D1243" i="1"/>
  <c r="C1243" i="1"/>
  <c r="D1242" i="1"/>
  <c r="C1242" i="1"/>
  <c r="H1242" i="1" s="1"/>
  <c r="D1241" i="1"/>
  <c r="C1241" i="1"/>
  <c r="D1240" i="1"/>
  <c r="G1240" i="1" s="1"/>
  <c r="C1240" i="1"/>
  <c r="D1239" i="1"/>
  <c r="G1239" i="1" s="1"/>
  <c r="C1239" i="1"/>
  <c r="H1239" i="1" s="1"/>
  <c r="D1238" i="1"/>
  <c r="C1238" i="1"/>
  <c r="H1238" i="1" s="1"/>
  <c r="D1237" i="1"/>
  <c r="C1237" i="1"/>
  <c r="H1237" i="1" s="1"/>
  <c r="G1236" i="1"/>
  <c r="D1236" i="1"/>
  <c r="C1236" i="1"/>
  <c r="G1235" i="1"/>
  <c r="C1235" i="1"/>
  <c r="H1235" i="1" s="1"/>
  <c r="D1234" i="1"/>
  <c r="C1234" i="1"/>
  <c r="D1233" i="1"/>
  <c r="G1233" i="1" s="1"/>
  <c r="C1233" i="1"/>
  <c r="D1232" i="1"/>
  <c r="G1232" i="1" s="1"/>
  <c r="C1232" i="1"/>
  <c r="H1232" i="1" s="1"/>
  <c r="D1231" i="1"/>
  <c r="C1231" i="1"/>
  <c r="H1231" i="1" s="1"/>
  <c r="D1230" i="1"/>
  <c r="C1230" i="1"/>
  <c r="H1230" i="1" s="1"/>
  <c r="D1229" i="1"/>
  <c r="C1229" i="1"/>
  <c r="H1229" i="1" s="1"/>
  <c r="G1228" i="1"/>
  <c r="D1228" i="1"/>
  <c r="C1228" i="1"/>
  <c r="H1228" i="1" s="1"/>
  <c r="D1227" i="1"/>
  <c r="C1227" i="1"/>
  <c r="H1227" i="1" s="1"/>
  <c r="D1226" i="1"/>
  <c r="C1226" i="1"/>
  <c r="H1226" i="1" s="1"/>
  <c r="G1225" i="1"/>
  <c r="D1225" i="1"/>
  <c r="C1225" i="1"/>
  <c r="H1225" i="1" s="1"/>
  <c r="D1224" i="1"/>
  <c r="G1224" i="1" s="1"/>
  <c r="C1224" i="1"/>
  <c r="D1223" i="1"/>
  <c r="C1223" i="1"/>
  <c r="H1223" i="1" s="1"/>
  <c r="C1222" i="1"/>
  <c r="G1221" i="1"/>
  <c r="D1221" i="1"/>
  <c r="C1221" i="1"/>
  <c r="H1221" i="1" s="1"/>
  <c r="D1220" i="1"/>
  <c r="G1220" i="1" s="1"/>
  <c r="C1220" i="1"/>
  <c r="D1219" i="1"/>
  <c r="C1219" i="1"/>
  <c r="D1218" i="1"/>
  <c r="C1218" i="1"/>
  <c r="D1217" i="1"/>
  <c r="G1217" i="1" s="1"/>
  <c r="C1217" i="1"/>
  <c r="C1216" i="1"/>
  <c r="D1213" i="1"/>
  <c r="C1213" i="1"/>
  <c r="D1212" i="1"/>
  <c r="C1212" i="1"/>
  <c r="H1212" i="1" s="1"/>
  <c r="C1211" i="1"/>
  <c r="G1210" i="1"/>
  <c r="D1210" i="1"/>
  <c r="C1210" i="1"/>
  <c r="H1210" i="1" s="1"/>
  <c r="D1209" i="1"/>
  <c r="C1209" i="1"/>
  <c r="H1209" i="1" s="1"/>
  <c r="D1208" i="1"/>
  <c r="C1208" i="1"/>
  <c r="H1208" i="1" s="1"/>
  <c r="G1207" i="1"/>
  <c r="D1207" i="1"/>
  <c r="C1207" i="1"/>
  <c r="H1207" i="1" s="1"/>
  <c r="G1206" i="1"/>
  <c r="D1206" i="1"/>
  <c r="C1206" i="1"/>
  <c r="H1206" i="1" s="1"/>
  <c r="D1205" i="1"/>
  <c r="C1205" i="1"/>
  <c r="H1205" i="1" s="1"/>
  <c r="D1204" i="1"/>
  <c r="C1204" i="1"/>
  <c r="H1204" i="1" s="1"/>
  <c r="G1203" i="1"/>
  <c r="D1203" i="1"/>
  <c r="C1203" i="1"/>
  <c r="H1203" i="1" s="1"/>
  <c r="G1202" i="1"/>
  <c r="D1202" i="1"/>
  <c r="C1202" i="1"/>
  <c r="H1202" i="1" s="1"/>
  <c r="D1201" i="1"/>
  <c r="C1201" i="1"/>
  <c r="H1201" i="1" s="1"/>
  <c r="D1200" i="1"/>
  <c r="C1200" i="1"/>
  <c r="H1200" i="1" s="1"/>
  <c r="G1199" i="1"/>
  <c r="D1199" i="1"/>
  <c r="C1199" i="1"/>
  <c r="H1199" i="1" s="1"/>
  <c r="G1198" i="1"/>
  <c r="D1198" i="1"/>
  <c r="C1198" i="1"/>
  <c r="H1198" i="1" s="1"/>
  <c r="D1197" i="1"/>
  <c r="C1197" i="1"/>
  <c r="H1197" i="1" s="1"/>
  <c r="D1196" i="1"/>
  <c r="C1196" i="1"/>
  <c r="H1196" i="1" s="1"/>
  <c r="G1195" i="1"/>
  <c r="D1195" i="1"/>
  <c r="C1195" i="1"/>
  <c r="H1195" i="1" s="1"/>
  <c r="G1194" i="1"/>
  <c r="D1194" i="1"/>
  <c r="C1194" i="1"/>
  <c r="H1194" i="1" s="1"/>
  <c r="D1193" i="1"/>
  <c r="C1193" i="1"/>
  <c r="H1193" i="1" s="1"/>
  <c r="D1192" i="1"/>
  <c r="C1192" i="1"/>
  <c r="H1192" i="1" s="1"/>
  <c r="G1191" i="1"/>
  <c r="D1191" i="1"/>
  <c r="C1191" i="1"/>
  <c r="H1191" i="1" s="1"/>
  <c r="G1190" i="1"/>
  <c r="D1190" i="1"/>
  <c r="C1190" i="1"/>
  <c r="H1190" i="1" s="1"/>
  <c r="D1189" i="1"/>
  <c r="C1189" i="1"/>
  <c r="H1189" i="1" s="1"/>
  <c r="D1188" i="1"/>
  <c r="C1188" i="1"/>
  <c r="H1188" i="1" s="1"/>
  <c r="G1187" i="1"/>
  <c r="D1187" i="1"/>
  <c r="C1187" i="1"/>
  <c r="H1187" i="1" s="1"/>
  <c r="G1186" i="1"/>
  <c r="D1186" i="1"/>
  <c r="C1186" i="1"/>
  <c r="H1186" i="1" s="1"/>
  <c r="D1185" i="1"/>
  <c r="C1185" i="1"/>
  <c r="H1185" i="1" s="1"/>
  <c r="D1184" i="1"/>
  <c r="C1184" i="1"/>
  <c r="H1184" i="1" s="1"/>
  <c r="D1183" i="1"/>
  <c r="G1182" i="1"/>
  <c r="D1182" i="1"/>
  <c r="C1182" i="1"/>
  <c r="H1182" i="1" s="1"/>
  <c r="D1181" i="1"/>
  <c r="C1181" i="1"/>
  <c r="H1181" i="1" s="1"/>
  <c r="D1180" i="1"/>
  <c r="C1180" i="1"/>
  <c r="H1180" i="1" s="1"/>
  <c r="G1179" i="1"/>
  <c r="D1179" i="1"/>
  <c r="C1179" i="1"/>
  <c r="H1179" i="1" s="1"/>
  <c r="G1178" i="1"/>
  <c r="D1178" i="1"/>
  <c r="C1178" i="1"/>
  <c r="H1178" i="1" s="1"/>
  <c r="D1177" i="1"/>
  <c r="C1177" i="1"/>
  <c r="H1177" i="1" s="1"/>
  <c r="D1176" i="1"/>
  <c r="C1176" i="1"/>
  <c r="H1176" i="1" s="1"/>
  <c r="G1175" i="1"/>
  <c r="D1175" i="1"/>
  <c r="C1175" i="1"/>
  <c r="H1175" i="1" s="1"/>
  <c r="G1174" i="1"/>
  <c r="D1174" i="1"/>
  <c r="C1174" i="1"/>
  <c r="H1174" i="1" s="1"/>
  <c r="D1173" i="1"/>
  <c r="C1173" i="1"/>
  <c r="H1173" i="1" s="1"/>
  <c r="D1172" i="1"/>
  <c r="C1172" i="1"/>
  <c r="H1172" i="1" s="1"/>
  <c r="G1171" i="1"/>
  <c r="D1171" i="1"/>
  <c r="C1171" i="1"/>
  <c r="H1171" i="1" s="1"/>
  <c r="G1170" i="1"/>
  <c r="D1170" i="1"/>
  <c r="C1170" i="1"/>
  <c r="H1170" i="1" s="1"/>
  <c r="D1169" i="1"/>
  <c r="C1169" i="1"/>
  <c r="H1169" i="1" s="1"/>
  <c r="D1168" i="1"/>
  <c r="C1168" i="1"/>
  <c r="H1168" i="1" s="1"/>
  <c r="D1167" i="1"/>
  <c r="D1166" i="1"/>
  <c r="G1166" i="1" s="1"/>
  <c r="C1166" i="1"/>
  <c r="D1165" i="1"/>
  <c r="C1165" i="1"/>
  <c r="H1165" i="1" s="1"/>
  <c r="D1164" i="1"/>
  <c r="C1164" i="1"/>
  <c r="H1164" i="1" s="1"/>
  <c r="D1163" i="1"/>
  <c r="G1163" i="1" s="1"/>
  <c r="C1163" i="1"/>
  <c r="H1163" i="1" s="1"/>
  <c r="G1162" i="1"/>
  <c r="D1162" i="1"/>
  <c r="C1162" i="1"/>
  <c r="H1162" i="1" s="1"/>
  <c r="D1161" i="1"/>
  <c r="C1161" i="1"/>
  <c r="D1160" i="1"/>
  <c r="C1160" i="1"/>
  <c r="H1160" i="1" s="1"/>
  <c r="G1159" i="1"/>
  <c r="D1159" i="1"/>
  <c r="C1159" i="1"/>
  <c r="H1159" i="1" s="1"/>
  <c r="G1158" i="1"/>
  <c r="D1158" i="1"/>
  <c r="C1158" i="1"/>
  <c r="H1158" i="1" s="1"/>
  <c r="D1157" i="1"/>
  <c r="C1157" i="1"/>
  <c r="H1157" i="1" s="1"/>
  <c r="D1156" i="1"/>
  <c r="C1156" i="1"/>
  <c r="D1155" i="1"/>
  <c r="G1155" i="1" s="1"/>
  <c r="C1155" i="1"/>
  <c r="H1155" i="1" s="1"/>
  <c r="D1151" i="1"/>
  <c r="C1151" i="1"/>
  <c r="H1151" i="1" s="1"/>
  <c r="D1150" i="1"/>
  <c r="C1150" i="1"/>
  <c r="H1150" i="1" s="1"/>
  <c r="G1149" i="1"/>
  <c r="D1149" i="1"/>
  <c r="C1149" i="1"/>
  <c r="H1149" i="1" s="1"/>
  <c r="G1148" i="1"/>
  <c r="D1148" i="1"/>
  <c r="C1148" i="1"/>
  <c r="H1148" i="1" s="1"/>
  <c r="D1147" i="1"/>
  <c r="C1147" i="1"/>
  <c r="D1146" i="1"/>
  <c r="C1146" i="1"/>
  <c r="H1146" i="1" s="1"/>
  <c r="G1145" i="1"/>
  <c r="D1145" i="1"/>
  <c r="C1145" i="1"/>
  <c r="H1145" i="1" s="1"/>
  <c r="D1144" i="1"/>
  <c r="G1144" i="1" s="1"/>
  <c r="C1144" i="1"/>
  <c r="D1143" i="1"/>
  <c r="C1143" i="1"/>
  <c r="H1143" i="1" s="1"/>
  <c r="C1142" i="1"/>
  <c r="D1141" i="1"/>
  <c r="C1141" i="1"/>
  <c r="D1140" i="1"/>
  <c r="G1140" i="1" s="1"/>
  <c r="C1140" i="1"/>
  <c r="H1140" i="1" s="1"/>
  <c r="D1139" i="1"/>
  <c r="C1139" i="1"/>
  <c r="H1139" i="1" s="1"/>
  <c r="D1138" i="1"/>
  <c r="C1138" i="1"/>
  <c r="H1138" i="1" s="1"/>
  <c r="G1137" i="1"/>
  <c r="D1137" i="1"/>
  <c r="C1137" i="1"/>
  <c r="H1137" i="1" s="1"/>
  <c r="G1136" i="1"/>
  <c r="D1136" i="1"/>
  <c r="C1136" i="1"/>
  <c r="H1136" i="1" s="1"/>
  <c r="D1135" i="1"/>
  <c r="C1135" i="1"/>
  <c r="H1135" i="1" s="1"/>
  <c r="D1134" i="1"/>
  <c r="C1134" i="1"/>
  <c r="H1134" i="1" s="1"/>
  <c r="G1133" i="1"/>
  <c r="D1133" i="1"/>
  <c r="C1133" i="1"/>
  <c r="H1133" i="1" s="1"/>
  <c r="G1132" i="1"/>
  <c r="D1132" i="1"/>
  <c r="C1132" i="1"/>
  <c r="H1132" i="1" s="1"/>
  <c r="D1131" i="1"/>
  <c r="C1131" i="1"/>
  <c r="H1131" i="1" s="1"/>
  <c r="D1130" i="1"/>
  <c r="C1130" i="1"/>
  <c r="G1129" i="1"/>
  <c r="D1129" i="1"/>
  <c r="C1129" i="1"/>
  <c r="H1129" i="1" s="1"/>
  <c r="G1128" i="1"/>
  <c r="D1128" i="1"/>
  <c r="C1128" i="1"/>
  <c r="H1128" i="1" s="1"/>
  <c r="D1127" i="1"/>
  <c r="C1127" i="1"/>
  <c r="D1126" i="1"/>
  <c r="C1126" i="1"/>
  <c r="H1126" i="1" s="1"/>
  <c r="D1125" i="1"/>
  <c r="G1125" i="1" s="1"/>
  <c r="C1125" i="1"/>
  <c r="C1124" i="1"/>
  <c r="D1123" i="1"/>
  <c r="C1123" i="1"/>
  <c r="H1123" i="1" s="1"/>
  <c r="D1122" i="1"/>
  <c r="C1122" i="1"/>
  <c r="H1122" i="1" s="1"/>
  <c r="G1121" i="1"/>
  <c r="D1121" i="1"/>
  <c r="C1121" i="1"/>
  <c r="H1121" i="1" s="1"/>
  <c r="G1120" i="1"/>
  <c r="D1120" i="1"/>
  <c r="C1120" i="1"/>
  <c r="H1120" i="1" s="1"/>
  <c r="D1119" i="1"/>
  <c r="C1119" i="1"/>
  <c r="H1119" i="1" s="1"/>
  <c r="D1118" i="1"/>
  <c r="C1118" i="1"/>
  <c r="H1118" i="1" s="1"/>
  <c r="G1117" i="1"/>
  <c r="D1117" i="1"/>
  <c r="C1117" i="1"/>
  <c r="G1116" i="1"/>
  <c r="D1116" i="1"/>
  <c r="C1116" i="1"/>
  <c r="H1116" i="1" s="1"/>
  <c r="D1115" i="1"/>
  <c r="C1115" i="1"/>
  <c r="H1115" i="1" s="1"/>
  <c r="D1114" i="1"/>
  <c r="C1114" i="1"/>
  <c r="H1114" i="1" s="1"/>
  <c r="D1113" i="1"/>
  <c r="G1113" i="1" s="1"/>
  <c r="C1113" i="1"/>
  <c r="H1113" i="1" s="1"/>
  <c r="C1112" i="1"/>
  <c r="D1111" i="1"/>
  <c r="C1111" i="1"/>
  <c r="H1111" i="1" s="1"/>
  <c r="D1110" i="1"/>
  <c r="C1110" i="1"/>
  <c r="H1110" i="1" s="1"/>
  <c r="G1109" i="1"/>
  <c r="D1109" i="1"/>
  <c r="C1109" i="1"/>
  <c r="H1109" i="1" s="1"/>
  <c r="G1108" i="1"/>
  <c r="D1108" i="1"/>
  <c r="C1108" i="1"/>
  <c r="H1108" i="1" s="1"/>
  <c r="D1107" i="1"/>
  <c r="C1107" i="1"/>
  <c r="H1107" i="1" s="1"/>
  <c r="D1106" i="1"/>
  <c r="C1106" i="1"/>
  <c r="H1106" i="1" s="1"/>
  <c r="G1105" i="1"/>
  <c r="D1105" i="1"/>
  <c r="C1105" i="1"/>
  <c r="H1105" i="1" s="1"/>
  <c r="G1104" i="1"/>
  <c r="D1104" i="1"/>
  <c r="C1104" i="1"/>
  <c r="H1104" i="1" s="1"/>
  <c r="D1103" i="1"/>
  <c r="C1103" i="1"/>
  <c r="H1103" i="1" s="1"/>
  <c r="D1102" i="1"/>
  <c r="C1102" i="1"/>
  <c r="H1102" i="1" s="1"/>
  <c r="G1101" i="1"/>
  <c r="D1101" i="1"/>
  <c r="C1101" i="1"/>
  <c r="H1101" i="1" s="1"/>
  <c r="G1100" i="1"/>
  <c r="D1100" i="1"/>
  <c r="C1100" i="1"/>
  <c r="H1100" i="1" s="1"/>
  <c r="D1099" i="1"/>
  <c r="C1099" i="1"/>
  <c r="H1099" i="1" s="1"/>
  <c r="D1098" i="1"/>
  <c r="C1098" i="1"/>
  <c r="H1098" i="1" s="1"/>
  <c r="G1097" i="1"/>
  <c r="D1097" i="1"/>
  <c r="C1097" i="1"/>
  <c r="H1097" i="1" s="1"/>
  <c r="G1096" i="1"/>
  <c r="D1096" i="1"/>
  <c r="C1096" i="1"/>
  <c r="H1096" i="1" s="1"/>
  <c r="D1095" i="1"/>
  <c r="C1095" i="1"/>
  <c r="H1095" i="1" s="1"/>
  <c r="D1094" i="1"/>
  <c r="C1094" i="1"/>
  <c r="H1094" i="1" s="1"/>
  <c r="G1093" i="1"/>
  <c r="D1093" i="1"/>
  <c r="C1093" i="1"/>
  <c r="H1093" i="1" s="1"/>
  <c r="G1092" i="1"/>
  <c r="D1092" i="1"/>
  <c r="C1092" i="1"/>
  <c r="H1092" i="1" s="1"/>
  <c r="D1091" i="1"/>
  <c r="C1091" i="1"/>
  <c r="H1091" i="1" s="1"/>
  <c r="D1090" i="1"/>
  <c r="C1090" i="1"/>
  <c r="H1090" i="1" s="1"/>
  <c r="G1089" i="1"/>
  <c r="D1089" i="1"/>
  <c r="C1089" i="1"/>
  <c r="H1089" i="1" s="1"/>
  <c r="G1088" i="1"/>
  <c r="D1088" i="1"/>
  <c r="C1088" i="1"/>
  <c r="H1088" i="1" s="1"/>
  <c r="D1087" i="1"/>
  <c r="C1087" i="1"/>
  <c r="H1087" i="1" s="1"/>
  <c r="D1086" i="1"/>
  <c r="C1086" i="1"/>
  <c r="H1086" i="1" s="1"/>
  <c r="G1085" i="1"/>
  <c r="D1085" i="1"/>
  <c r="C1085" i="1"/>
  <c r="H1085" i="1" s="1"/>
  <c r="G1084" i="1"/>
  <c r="D1084" i="1"/>
  <c r="C1084" i="1"/>
  <c r="H1084" i="1" s="1"/>
  <c r="D1083" i="1"/>
  <c r="C1083" i="1"/>
  <c r="H1083" i="1" s="1"/>
  <c r="D1082" i="1"/>
  <c r="C1082" i="1"/>
  <c r="H1082" i="1" s="1"/>
  <c r="G1081" i="1"/>
  <c r="D1081" i="1"/>
  <c r="C1081" i="1"/>
  <c r="H1081" i="1" s="1"/>
  <c r="G1080" i="1"/>
  <c r="D1080" i="1"/>
  <c r="C1080" i="1"/>
  <c r="H1080" i="1" s="1"/>
  <c r="D1079" i="1"/>
  <c r="C1079" i="1"/>
  <c r="H1079" i="1" s="1"/>
  <c r="D1078" i="1"/>
  <c r="C1078" i="1"/>
  <c r="H1078" i="1" s="1"/>
  <c r="G1077" i="1"/>
  <c r="D1077" i="1"/>
  <c r="C1077" i="1"/>
  <c r="H1077" i="1" s="1"/>
  <c r="G1076" i="1"/>
  <c r="D1076" i="1"/>
  <c r="C1076" i="1"/>
  <c r="H1076" i="1" s="1"/>
  <c r="D1075" i="1"/>
  <c r="C1075" i="1"/>
  <c r="H1075" i="1" s="1"/>
  <c r="D1074" i="1"/>
  <c r="C1074" i="1"/>
  <c r="H1074" i="1" s="1"/>
  <c r="G1073" i="1"/>
  <c r="D1073" i="1"/>
  <c r="C1073" i="1"/>
  <c r="H1073" i="1" s="1"/>
  <c r="G1072" i="1"/>
  <c r="D1072" i="1"/>
  <c r="C1072" i="1"/>
  <c r="H1072" i="1" s="1"/>
  <c r="D1071" i="1"/>
  <c r="C1071" i="1"/>
  <c r="H1071" i="1" s="1"/>
  <c r="D1070" i="1"/>
  <c r="C1070" i="1"/>
  <c r="H1070" i="1" s="1"/>
  <c r="G1069" i="1"/>
  <c r="D1069" i="1"/>
  <c r="C1069" i="1"/>
  <c r="H1069" i="1" s="1"/>
  <c r="G1068" i="1"/>
  <c r="D1068" i="1"/>
  <c r="C1068" i="1"/>
  <c r="H1068" i="1" s="1"/>
  <c r="D1067" i="1"/>
  <c r="C1067" i="1"/>
  <c r="H1067" i="1" s="1"/>
  <c r="C1066" i="1"/>
  <c r="C1065" i="1"/>
  <c r="D1064" i="1"/>
  <c r="C1064" i="1"/>
  <c r="D1063" i="1"/>
  <c r="C1063" i="1"/>
  <c r="H1063" i="1" s="1"/>
  <c r="G1062" i="1"/>
  <c r="D1062" i="1"/>
  <c r="C1062" i="1"/>
  <c r="H1062" i="1" s="1"/>
  <c r="D1061" i="1"/>
  <c r="G1061" i="1" s="1"/>
  <c r="C1061" i="1"/>
  <c r="D1060" i="1"/>
  <c r="C1060" i="1"/>
  <c r="H1060" i="1" s="1"/>
  <c r="D1059" i="1"/>
  <c r="C1059" i="1"/>
  <c r="H1059" i="1" s="1"/>
  <c r="G1058" i="1"/>
  <c r="D1058" i="1"/>
  <c r="C1058" i="1"/>
  <c r="H1058" i="1" s="1"/>
  <c r="G1057" i="1"/>
  <c r="D1057" i="1"/>
  <c r="C1057" i="1"/>
  <c r="H1057" i="1" s="1"/>
  <c r="C1056" i="1"/>
  <c r="D1055" i="1"/>
  <c r="C1055" i="1"/>
  <c r="H1055" i="1" s="1"/>
  <c r="G1054" i="1"/>
  <c r="D1054" i="1"/>
  <c r="C1054" i="1"/>
  <c r="H1054" i="1" s="1"/>
  <c r="D1053" i="1"/>
  <c r="G1053" i="1" s="1"/>
  <c r="C1053" i="1"/>
  <c r="D1052" i="1"/>
  <c r="C1052" i="1"/>
  <c r="H1052" i="1" s="1"/>
  <c r="D1051" i="1"/>
  <c r="C1051" i="1"/>
  <c r="H1051" i="1" s="1"/>
  <c r="D1050" i="1"/>
  <c r="G1050" i="1" s="1"/>
  <c r="C1050" i="1"/>
  <c r="H1050" i="1" s="1"/>
  <c r="G1049" i="1"/>
  <c r="D1049" i="1"/>
  <c r="C1049" i="1"/>
  <c r="H1049" i="1" s="1"/>
  <c r="D1048" i="1"/>
  <c r="C1048" i="1"/>
  <c r="D1045" i="1"/>
  <c r="C1045" i="1"/>
  <c r="H1045" i="1" s="1"/>
  <c r="D1044" i="1"/>
  <c r="C1044" i="1"/>
  <c r="H1044" i="1" s="1"/>
  <c r="G1043" i="1"/>
  <c r="D1043" i="1"/>
  <c r="C1043" i="1"/>
  <c r="H1043" i="1" s="1"/>
  <c r="G1042" i="1"/>
  <c r="D1042" i="1"/>
  <c r="C1042" i="1"/>
  <c r="H1042" i="1" s="1"/>
  <c r="D1041" i="1"/>
  <c r="C1041" i="1"/>
  <c r="H1041" i="1" s="1"/>
  <c r="D1040" i="1"/>
  <c r="C1040" i="1"/>
  <c r="H1040" i="1" s="1"/>
  <c r="G1039" i="1"/>
  <c r="D1039" i="1"/>
  <c r="C1039" i="1"/>
  <c r="H1039" i="1" s="1"/>
  <c r="G1038" i="1"/>
  <c r="D1038" i="1"/>
  <c r="C1038" i="1"/>
  <c r="H1038" i="1" s="1"/>
  <c r="D1037" i="1"/>
  <c r="C1037" i="1"/>
  <c r="H1037" i="1" s="1"/>
  <c r="D1036" i="1"/>
  <c r="C1036" i="1"/>
  <c r="H1036" i="1" s="1"/>
  <c r="D1035" i="1"/>
  <c r="G1035" i="1" s="1"/>
  <c r="C1035" i="1"/>
  <c r="C1034" i="1"/>
  <c r="D1033" i="1"/>
  <c r="C1033" i="1"/>
  <c r="D1032" i="1"/>
  <c r="C1032" i="1"/>
  <c r="H1032" i="1" s="1"/>
  <c r="G1031" i="1"/>
  <c r="D1031" i="1"/>
  <c r="C1031" i="1"/>
  <c r="H1031" i="1" s="1"/>
  <c r="C1030" i="1"/>
  <c r="D1029" i="1"/>
  <c r="C1029" i="1"/>
  <c r="H1029" i="1" s="1"/>
  <c r="D1028" i="1"/>
  <c r="C1028" i="1"/>
  <c r="H1028" i="1" s="1"/>
  <c r="G1027" i="1"/>
  <c r="D1027" i="1"/>
  <c r="C1027" i="1"/>
  <c r="H1027" i="1" s="1"/>
  <c r="D1026" i="1"/>
  <c r="G1026" i="1" s="1"/>
  <c r="C1026" i="1"/>
  <c r="H1026" i="1" s="1"/>
  <c r="D1025" i="1"/>
  <c r="C1025" i="1"/>
  <c r="D1024" i="1"/>
  <c r="C1024" i="1"/>
  <c r="H1024" i="1" s="1"/>
  <c r="D1023" i="1"/>
  <c r="G1023" i="1" s="1"/>
  <c r="C1023" i="1"/>
  <c r="G1022" i="1"/>
  <c r="D1022" i="1"/>
  <c r="C1022" i="1"/>
  <c r="H1022" i="1" s="1"/>
  <c r="D1021" i="1"/>
  <c r="C1021" i="1"/>
  <c r="H1021" i="1" s="1"/>
  <c r="D1020" i="1"/>
  <c r="C1020" i="1"/>
  <c r="H1020" i="1" s="1"/>
  <c r="G1019" i="1"/>
  <c r="D1019" i="1"/>
  <c r="C1019" i="1"/>
  <c r="H1019" i="1" s="1"/>
  <c r="G1018" i="1"/>
  <c r="D1018" i="1"/>
  <c r="C1018" i="1"/>
  <c r="H1018" i="1" s="1"/>
  <c r="D1017" i="1"/>
  <c r="C1017" i="1"/>
  <c r="D1016" i="1"/>
  <c r="C1016" i="1"/>
  <c r="H1016" i="1" s="1"/>
  <c r="G1015" i="1"/>
  <c r="D1015" i="1"/>
  <c r="C1015" i="1"/>
  <c r="G1014" i="1"/>
  <c r="D1014" i="1"/>
  <c r="C1014" i="1"/>
  <c r="H1014" i="1" s="1"/>
  <c r="D1013" i="1"/>
  <c r="C1013" i="1"/>
  <c r="H1013" i="1" s="1"/>
  <c r="D1012" i="1"/>
  <c r="C1012" i="1"/>
  <c r="H1012" i="1" s="1"/>
  <c r="G1011" i="1"/>
  <c r="D1011" i="1"/>
  <c r="C1011" i="1"/>
  <c r="H1011" i="1" s="1"/>
  <c r="D1010" i="1"/>
  <c r="G1010" i="1" s="1"/>
  <c r="C1010" i="1"/>
  <c r="D1009" i="1"/>
  <c r="C1009" i="1"/>
  <c r="H1009" i="1" s="1"/>
  <c r="D1008" i="1"/>
  <c r="C1008" i="1"/>
  <c r="D1007" i="1"/>
  <c r="G1007" i="1" s="1"/>
  <c r="C1007" i="1"/>
  <c r="D1006" i="1"/>
  <c r="G1006" i="1" s="1"/>
  <c r="C1006" i="1"/>
  <c r="H1006" i="1" s="1"/>
  <c r="D1005" i="1"/>
  <c r="C1005" i="1"/>
  <c r="H1005" i="1" s="1"/>
  <c r="D1004" i="1"/>
  <c r="C1004" i="1"/>
  <c r="G1003" i="1"/>
  <c r="D1003" i="1"/>
  <c r="C1003" i="1"/>
  <c r="H1003" i="1" s="1"/>
  <c r="D1002" i="1"/>
  <c r="G1002" i="1" s="1"/>
  <c r="C1002" i="1"/>
  <c r="D1001" i="1"/>
  <c r="C1001" i="1"/>
  <c r="D1000" i="1"/>
  <c r="C1000" i="1"/>
  <c r="D999" i="1"/>
  <c r="C999" i="1"/>
  <c r="H999" i="1" s="1"/>
  <c r="D998" i="1"/>
  <c r="C998" i="1"/>
  <c r="H998" i="1" s="1"/>
  <c r="C997" i="1"/>
  <c r="D996" i="1"/>
  <c r="C996" i="1"/>
  <c r="D995" i="1"/>
  <c r="C995" i="1"/>
  <c r="D994" i="1"/>
  <c r="C994" i="1"/>
  <c r="D993" i="1"/>
  <c r="C993" i="1"/>
  <c r="D992" i="1"/>
  <c r="C992" i="1"/>
  <c r="C991" i="1"/>
  <c r="C990" i="1"/>
  <c r="D989" i="1"/>
  <c r="C989" i="1"/>
  <c r="H989" i="1" s="1"/>
  <c r="D988" i="1"/>
  <c r="C988" i="1"/>
  <c r="H988" i="1" s="1"/>
  <c r="D987" i="1"/>
  <c r="C987" i="1"/>
  <c r="H987"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G821" i="1"/>
  <c r="D821" i="1"/>
  <c r="H821" i="1" s="1"/>
  <c r="C821" i="1"/>
  <c r="H820" i="1"/>
  <c r="G820" i="1"/>
  <c r="D820" i="1"/>
  <c r="C820" i="1"/>
  <c r="H819" i="1"/>
  <c r="G819" i="1"/>
  <c r="D819" i="1"/>
  <c r="C819" i="1"/>
  <c r="H818" i="1"/>
  <c r="G818" i="1"/>
  <c r="D818" i="1"/>
  <c r="C818" i="1"/>
  <c r="G817" i="1"/>
  <c r="D817" i="1"/>
  <c r="H817" i="1" s="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D752" i="1"/>
  <c r="G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D711" i="1"/>
  <c r="G711" i="1" s="1"/>
  <c r="C711" i="1"/>
  <c r="H710" i="1"/>
  <c r="D710" i="1"/>
  <c r="G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D691" i="1"/>
  <c r="G691" i="1" s="1"/>
  <c r="C691" i="1"/>
  <c r="H690" i="1"/>
  <c r="G690" i="1"/>
  <c r="D690" i="1"/>
  <c r="C690" i="1"/>
  <c r="H689" i="1"/>
  <c r="G689" i="1"/>
  <c r="D689" i="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D664" i="1"/>
  <c r="H664" i="1" s="1"/>
  <c r="C664" i="1"/>
  <c r="H663" i="1"/>
  <c r="G663" i="1"/>
  <c r="D663" i="1"/>
  <c r="C663" i="1"/>
  <c r="H662" i="1"/>
  <c r="D662" i="1"/>
  <c r="G662" i="1" s="1"/>
  <c r="C662" i="1"/>
  <c r="H661" i="1"/>
  <c r="G661" i="1"/>
  <c r="D661" i="1"/>
  <c r="C661" i="1"/>
  <c r="H660" i="1"/>
  <c r="G660" i="1"/>
  <c r="D660" i="1"/>
  <c r="C660" i="1"/>
  <c r="H659" i="1"/>
  <c r="G659" i="1"/>
  <c r="D659" i="1"/>
  <c r="C659" i="1"/>
  <c r="D658" i="1"/>
  <c r="H658" i="1" s="1"/>
  <c r="C658" i="1"/>
  <c r="H657" i="1"/>
  <c r="G657" i="1"/>
  <c r="D657" i="1"/>
  <c r="C657" i="1"/>
  <c r="H656" i="1"/>
  <c r="D656" i="1"/>
  <c r="G656" i="1" s="1"/>
  <c r="C656" i="1"/>
  <c r="H655" i="1"/>
  <c r="G655" i="1"/>
  <c r="D655" i="1"/>
  <c r="C655" i="1"/>
  <c r="H654" i="1"/>
  <c r="D654" i="1"/>
  <c r="G654" i="1" s="1"/>
  <c r="C654" i="1"/>
  <c r="H653" i="1"/>
  <c r="G653" i="1"/>
  <c r="D653" i="1"/>
  <c r="C653" i="1"/>
  <c r="H652" i="1"/>
  <c r="G652" i="1"/>
  <c r="D652" i="1"/>
  <c r="C652" i="1"/>
  <c r="D651" i="1"/>
  <c r="H651" i="1" s="1"/>
  <c r="C651" i="1"/>
  <c r="H650" i="1"/>
  <c r="D650" i="1"/>
  <c r="G650" i="1" s="1"/>
  <c r="C650" i="1"/>
  <c r="H649" i="1"/>
  <c r="G649" i="1"/>
  <c r="D649" i="1"/>
  <c r="C649" i="1"/>
  <c r="H648" i="1"/>
  <c r="G648" i="1"/>
  <c r="D648" i="1"/>
  <c r="C648" i="1"/>
  <c r="H647" i="1"/>
  <c r="G647" i="1"/>
  <c r="D647" i="1"/>
  <c r="C647" i="1"/>
  <c r="H646" i="1"/>
  <c r="G646" i="1"/>
  <c r="D646" i="1"/>
  <c r="C646" i="1"/>
  <c r="C645" i="1"/>
  <c r="D644" i="1"/>
  <c r="H644" i="1" s="1"/>
  <c r="C644" i="1"/>
  <c r="D643" i="1"/>
  <c r="H643" i="1" s="1"/>
  <c r="C643" i="1"/>
  <c r="H642" i="1"/>
  <c r="D642" i="1"/>
  <c r="G642" i="1" s="1"/>
  <c r="C642" i="1"/>
  <c r="H641" i="1"/>
  <c r="G641" i="1"/>
  <c r="D641" i="1"/>
  <c r="C641" i="1"/>
  <c r="C638" i="1"/>
  <c r="H632" i="1"/>
  <c r="D632" i="1"/>
  <c r="G632" i="1" s="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D598" i="1"/>
  <c r="H598" i="1" s="1"/>
  <c r="C598" i="1"/>
  <c r="D597" i="1"/>
  <c r="H597" i="1" s="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D558" i="1"/>
  <c r="G558" i="1" s="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D450" i="1"/>
  <c r="H450" i="1" s="1"/>
  <c r="C450" i="1"/>
  <c r="D449" i="1"/>
  <c r="H449" i="1" s="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C413" i="1"/>
  <c r="C412" i="1"/>
  <c r="D411" i="1"/>
  <c r="H411" i="1" s="1"/>
  <c r="C411" i="1"/>
  <c r="D406" i="1"/>
  <c r="H406" i="1" s="1"/>
  <c r="C406" i="1"/>
  <c r="D405" i="1"/>
  <c r="H405" i="1" s="1"/>
  <c r="C405" i="1"/>
  <c r="D404" i="1"/>
  <c r="H404" i="1" s="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H388" i="1"/>
  <c r="G388" i="1"/>
  <c r="D388" i="1"/>
  <c r="C388" i="1"/>
  <c r="H387" i="1"/>
  <c r="G387" i="1"/>
  <c r="D387" i="1"/>
  <c r="C387"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D370" i="1"/>
  <c r="G370" i="1" s="1"/>
  <c r="C370" i="1"/>
  <c r="D369" i="1"/>
  <c r="H369" i="1" s="1"/>
  <c r="C369" i="1"/>
  <c r="H368" i="1"/>
  <c r="G368" i="1"/>
  <c r="D368" i="1"/>
  <c r="C368" i="1"/>
  <c r="H367" i="1"/>
  <c r="G367" i="1"/>
  <c r="D367" i="1"/>
  <c r="C367" i="1"/>
  <c r="D366" i="1"/>
  <c r="H366" i="1" s="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D348" i="1"/>
  <c r="G348" i="1" s="1"/>
  <c r="C348" i="1"/>
  <c r="H347" i="1"/>
  <c r="D347" i="1"/>
  <c r="G347" i="1" s="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D324" i="1"/>
  <c r="H324" i="1" s="1"/>
  <c r="C324" i="1"/>
  <c r="H323" i="1"/>
  <c r="G323" i="1"/>
  <c r="D323" i="1"/>
  <c r="C323" i="1"/>
  <c r="D322" i="1"/>
  <c r="H322" i="1" s="1"/>
  <c r="C322" i="1"/>
  <c r="D321" i="1"/>
  <c r="H321" i="1" s="1"/>
  <c r="C321" i="1"/>
  <c r="H320" i="1"/>
  <c r="G320" i="1"/>
  <c r="D320" i="1"/>
  <c r="C320" i="1"/>
  <c r="H319" i="1"/>
  <c r="G319" i="1"/>
  <c r="D319" i="1"/>
  <c r="C319" i="1"/>
  <c r="D318" i="1"/>
  <c r="H318" i="1" s="1"/>
  <c r="C318" i="1"/>
  <c r="H317" i="1"/>
  <c r="G317" i="1"/>
  <c r="D317" i="1"/>
  <c r="C317" i="1"/>
  <c r="H316" i="1"/>
  <c r="G316" i="1"/>
  <c r="D316" i="1"/>
  <c r="C316" i="1"/>
  <c r="H315" i="1"/>
  <c r="G315" i="1"/>
  <c r="D315" i="1"/>
  <c r="C315" i="1"/>
  <c r="H314" i="1"/>
  <c r="G314" i="1"/>
  <c r="D314" i="1"/>
  <c r="C314" i="1"/>
  <c r="H313" i="1"/>
  <c r="G313" i="1"/>
  <c r="D313" i="1"/>
  <c r="C313" i="1"/>
  <c r="D312" i="1"/>
  <c r="H312" i="1" s="1"/>
  <c r="C312" i="1"/>
  <c r="H311" i="1"/>
  <c r="G311" i="1"/>
  <c r="D311" i="1"/>
  <c r="C311" i="1"/>
  <c r="H310" i="1"/>
  <c r="G310" i="1"/>
  <c r="D310" i="1"/>
  <c r="C310" i="1"/>
  <c r="H309" i="1"/>
  <c r="G309" i="1"/>
  <c r="D309" i="1"/>
  <c r="C309" i="1"/>
  <c r="H308" i="1"/>
  <c r="D308" i="1"/>
  <c r="G308" i="1" s="1"/>
  <c r="C308" i="1"/>
  <c r="H307" i="1"/>
  <c r="D307" i="1"/>
  <c r="G307" i="1" s="1"/>
  <c r="C307" i="1"/>
  <c r="C306" i="1"/>
  <c r="H305" i="1"/>
  <c r="G305" i="1"/>
  <c r="D305" i="1"/>
  <c r="C305" i="1"/>
  <c r="H304" i="1"/>
  <c r="G304" i="1"/>
  <c r="D304" i="1"/>
  <c r="C304" i="1"/>
  <c r="D303" i="1"/>
  <c r="H303" i="1" s="1"/>
  <c r="C303" i="1"/>
  <c r="H302" i="1"/>
  <c r="G302" i="1"/>
  <c r="D302" i="1"/>
  <c r="C302" i="1"/>
  <c r="H301" i="1"/>
  <c r="G301" i="1"/>
  <c r="D301" i="1"/>
  <c r="C301" i="1"/>
  <c r="H300" i="1"/>
  <c r="G300" i="1"/>
  <c r="D300" i="1"/>
  <c r="C300" i="1"/>
  <c r="D299" i="1"/>
  <c r="H299" i="1" s="1"/>
  <c r="C299" i="1"/>
  <c r="H298" i="1"/>
  <c r="G298" i="1"/>
  <c r="D298" i="1"/>
  <c r="C298" i="1"/>
  <c r="H297" i="1"/>
  <c r="G297" i="1"/>
  <c r="D297" i="1"/>
  <c r="C297" i="1"/>
  <c r="D296" i="1"/>
  <c r="H296" i="1" s="1"/>
  <c r="C296" i="1"/>
  <c r="D295" i="1"/>
  <c r="H295" i="1" s="1"/>
  <c r="C295" i="1"/>
  <c r="C294" i="1"/>
  <c r="H292" i="1"/>
  <c r="G292" i="1"/>
  <c r="D292" i="1"/>
  <c r="C292" i="1"/>
  <c r="H291" i="1"/>
  <c r="G291" i="1"/>
  <c r="D291" i="1"/>
  <c r="C291" i="1"/>
  <c r="H290" i="1"/>
  <c r="G290" i="1"/>
  <c r="D290" i="1"/>
  <c r="C290" i="1"/>
  <c r="H289"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D277" i="1"/>
  <c r="G277" i="1" s="1"/>
  <c r="C277" i="1"/>
  <c r="D276" i="1"/>
  <c r="H276" i="1" s="1"/>
  <c r="C276" i="1"/>
  <c r="D275" i="1"/>
  <c r="H275" i="1" s="1"/>
  <c r="C275" i="1"/>
  <c r="H274" i="1"/>
  <c r="G274" i="1"/>
  <c r="D274" i="1"/>
  <c r="C274" i="1"/>
  <c r="G273" i="1"/>
  <c r="D273" i="1"/>
  <c r="H273" i="1" s="1"/>
  <c r="C273" i="1"/>
  <c r="H272" i="1"/>
  <c r="G272" i="1"/>
  <c r="D272" i="1"/>
  <c r="C272" i="1"/>
  <c r="H271" i="1"/>
  <c r="G271" i="1"/>
  <c r="D271" i="1"/>
  <c r="C271" i="1"/>
  <c r="H270" i="1"/>
  <c r="G270" i="1"/>
  <c r="D270" i="1"/>
  <c r="C270" i="1"/>
  <c r="G269" i="1"/>
  <c r="D269" i="1"/>
  <c r="H269" i="1" s="1"/>
  <c r="C269" i="1"/>
  <c r="H268" i="1"/>
  <c r="G268" i="1"/>
  <c r="D268" i="1"/>
  <c r="C268" i="1"/>
  <c r="H267" i="1"/>
  <c r="G267" i="1"/>
  <c r="D267" i="1"/>
  <c r="C267" i="1"/>
  <c r="D266" i="1"/>
  <c r="H266" i="1" s="1"/>
  <c r="C266" i="1"/>
  <c r="D265" i="1"/>
  <c r="G265" i="1" s="1"/>
  <c r="C265" i="1"/>
  <c r="D264" i="1"/>
  <c r="H264" i="1" s="1"/>
  <c r="C264" i="1"/>
  <c r="H263" i="1"/>
  <c r="G263" i="1"/>
  <c r="D263" i="1"/>
  <c r="C263" i="1"/>
  <c r="H262" i="1"/>
  <c r="G262" i="1"/>
  <c r="D262" i="1"/>
  <c r="C262" i="1"/>
  <c r="H261" i="1"/>
  <c r="G261" i="1"/>
  <c r="D261" i="1"/>
  <c r="C261" i="1"/>
  <c r="H260" i="1"/>
  <c r="G260" i="1"/>
  <c r="D260" i="1"/>
  <c r="C260" i="1"/>
  <c r="H258" i="1"/>
  <c r="G258" i="1"/>
  <c r="D258" i="1"/>
  <c r="C258" i="1"/>
  <c r="H257" i="1"/>
  <c r="D257" i="1"/>
  <c r="G257" i="1" s="1"/>
  <c r="C257" i="1"/>
  <c r="H256" i="1"/>
  <c r="G256" i="1"/>
  <c r="D256" i="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H237" i="1" s="1"/>
  <c r="C237"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0" i="1"/>
  <c r="D210" i="1"/>
  <c r="G210" i="1" s="1"/>
  <c r="C210" i="1"/>
  <c r="H209" i="1"/>
  <c r="D209" i="1"/>
  <c r="G209" i="1" s="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D189" i="1"/>
  <c r="H189" i="1" s="1"/>
  <c r="C189" i="1"/>
  <c r="D188" i="1"/>
  <c r="H188" i="1" s="1"/>
  <c r="C188" i="1"/>
  <c r="D187" i="1"/>
  <c r="H187" i="1" s="1"/>
  <c r="C187" i="1"/>
  <c r="H186" i="1"/>
  <c r="G186" i="1"/>
  <c r="D186" i="1"/>
  <c r="C186" i="1"/>
  <c r="H185" i="1"/>
  <c r="G185" i="1"/>
  <c r="D185" i="1"/>
  <c r="C185" i="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H174" i="1"/>
  <c r="G174" i="1"/>
  <c r="D174" i="1"/>
  <c r="C174" i="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D166" i="1"/>
  <c r="H166" i="1" s="1"/>
  <c r="C166" i="1"/>
  <c r="D165" i="1"/>
  <c r="H165" i="1" s="1"/>
  <c r="C165" i="1"/>
  <c r="D164" i="1"/>
  <c r="H164" i="1" s="1"/>
  <c r="C164" i="1"/>
  <c r="D163" i="1"/>
  <c r="H163" i="1" s="1"/>
  <c r="C163" i="1"/>
  <c r="D162" i="1"/>
  <c r="H162" i="1" s="1"/>
  <c r="C162" i="1"/>
  <c r="H161" i="1"/>
  <c r="G161" i="1"/>
  <c r="D161" i="1"/>
  <c r="C161" i="1"/>
  <c r="D160" i="1"/>
  <c r="H160" i="1" s="1"/>
  <c r="C160" i="1"/>
  <c r="H158" i="1"/>
  <c r="G158" i="1"/>
  <c r="D158" i="1"/>
  <c r="C158" i="1"/>
  <c r="H157" i="1"/>
  <c r="D157" i="1"/>
  <c r="G157" i="1" s="1"/>
  <c r="C157" i="1"/>
  <c r="H156" i="1"/>
  <c r="G156" i="1"/>
  <c r="D156" i="1"/>
  <c r="C156" i="1"/>
  <c r="H155" i="1"/>
  <c r="D155" i="1"/>
  <c r="G155" i="1" s="1"/>
  <c r="C155" i="1"/>
  <c r="H154" i="1"/>
  <c r="D154" i="1"/>
  <c r="G154" i="1" s="1"/>
  <c r="C154" i="1"/>
  <c r="H153" i="1"/>
  <c r="G153" i="1"/>
  <c r="D153" i="1"/>
  <c r="C153" i="1"/>
  <c r="H152" i="1"/>
  <c r="G152" i="1"/>
  <c r="D152" i="1"/>
  <c r="C152" i="1"/>
  <c r="H151" i="1"/>
  <c r="D151" i="1"/>
  <c r="G151" i="1" s="1"/>
  <c r="C151" i="1"/>
  <c r="D150" i="1"/>
  <c r="G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D126" i="1"/>
  <c r="G126" i="1" s="1"/>
  <c r="C126" i="1"/>
  <c r="H125" i="1"/>
  <c r="D125" i="1"/>
  <c r="G125" i="1" s="1"/>
  <c r="C125" i="1"/>
  <c r="H124" i="1"/>
  <c r="G124" i="1"/>
  <c r="D124" i="1"/>
  <c r="C124" i="1"/>
  <c r="D123" i="1"/>
  <c r="H123" i="1" s="1"/>
  <c r="C123" i="1"/>
  <c r="H122" i="1"/>
  <c r="G122" i="1"/>
  <c r="D122" i="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D110" i="1"/>
  <c r="G110" i="1" s="1"/>
  <c r="C110" i="1"/>
  <c r="H109" i="1"/>
  <c r="G109" i="1"/>
  <c r="D109" i="1"/>
  <c r="C109" i="1"/>
  <c r="C108" i="1"/>
  <c r="H107" i="1"/>
  <c r="D107" i="1"/>
  <c r="G107" i="1" s="1"/>
  <c r="C107" i="1"/>
  <c r="H106" i="1"/>
  <c r="D106" i="1"/>
  <c r="G106" i="1" s="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G93" i="1" s="1"/>
  <c r="C93" i="1"/>
  <c r="H92" i="1"/>
  <c r="G92" i="1"/>
  <c r="D92" i="1"/>
  <c r="C92" i="1"/>
  <c r="H91" i="1"/>
  <c r="G91" i="1"/>
  <c r="D91" i="1"/>
  <c r="C91" i="1"/>
  <c r="D90" i="1"/>
  <c r="H90" i="1" s="1"/>
  <c r="C90" i="1"/>
  <c r="D89" i="1"/>
  <c r="H89" i="1" s="1"/>
  <c r="C89" i="1"/>
  <c r="D88" i="1"/>
  <c r="H88" i="1" s="1"/>
  <c r="C88" i="1"/>
  <c r="C87" i="1"/>
  <c r="H86" i="1"/>
  <c r="G86" i="1"/>
  <c r="D86" i="1"/>
  <c r="C86" i="1"/>
  <c r="H85" i="1"/>
  <c r="D85" i="1"/>
  <c r="G85" i="1" s="1"/>
  <c r="C85" i="1"/>
  <c r="H84" i="1"/>
  <c r="G84" i="1"/>
  <c r="D84" i="1"/>
  <c r="C84" i="1"/>
  <c r="H83" i="1"/>
  <c r="G83" i="1"/>
  <c r="D83" i="1"/>
  <c r="C83" i="1"/>
  <c r="H82" i="1"/>
  <c r="D82" i="1"/>
  <c r="G82" i="1" s="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D72" i="1"/>
  <c r="H72" i="1" s="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D62" i="1"/>
  <c r="G62" i="1" s="1"/>
  <c r="C62" i="1"/>
  <c r="D61" i="1"/>
  <c r="H61" i="1" s="1"/>
  <c r="C61" i="1"/>
  <c r="D60" i="1"/>
  <c r="H60" i="1" s="1"/>
  <c r="C60" i="1"/>
  <c r="D59" i="1"/>
  <c r="H59" i="1" s="1"/>
  <c r="C59" i="1"/>
  <c r="D58" i="1"/>
  <c r="G58" i="1" s="1"/>
  <c r="C58" i="1"/>
  <c r="H57" i="1"/>
  <c r="G57" i="1"/>
  <c r="D57" i="1"/>
  <c r="C57" i="1"/>
  <c r="H56" i="1"/>
  <c r="G56" i="1"/>
  <c r="D56" i="1"/>
  <c r="C56"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D29" i="1"/>
  <c r="G29" i="1" s="1"/>
  <c r="C29" i="1"/>
  <c r="H28" i="1"/>
  <c r="G28" i="1"/>
  <c r="D28" i="1"/>
  <c r="C28" i="1"/>
  <c r="H27" i="1"/>
  <c r="D27" i="1"/>
  <c r="G27" i="1" s="1"/>
  <c r="C27" i="1"/>
  <c r="H26" i="1"/>
  <c r="G26" i="1"/>
  <c r="D26" i="1"/>
  <c r="C26" i="1"/>
  <c r="D25" i="1"/>
  <c r="G25" i="1" s="1"/>
  <c r="C25" i="1"/>
  <c r="H24" i="1"/>
  <c r="G24" i="1"/>
  <c r="D24" i="1"/>
  <c r="C24" i="1"/>
  <c r="H23" i="1"/>
  <c r="D23" i="1"/>
  <c r="G23" i="1" s="1"/>
  <c r="C23" i="1"/>
  <c r="H22" i="1"/>
  <c r="G22" i="1"/>
  <c r="D22" i="1"/>
  <c r="C22" i="1"/>
  <c r="H21" i="1"/>
  <c r="G21" i="1"/>
  <c r="D21" i="1"/>
  <c r="C21" i="1"/>
  <c r="H20" i="1"/>
  <c r="D20" i="1"/>
  <c r="G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D10" i="1"/>
  <c r="G10" i="1" s="1"/>
  <c r="C10" i="1"/>
  <c r="H9" i="1"/>
  <c r="G9" i="1"/>
  <c r="D9" i="1"/>
  <c r="C9" i="1"/>
  <c r="H8" i="1"/>
  <c r="D8" i="1"/>
  <c r="G8" i="1" s="1"/>
  <c r="C8" i="1"/>
  <c r="H7" i="1"/>
  <c r="D7" i="1"/>
  <c r="G7" i="1" s="1"/>
  <c r="C7" i="1"/>
  <c r="H6" i="1"/>
  <c r="G6" i="1"/>
  <c r="D6" i="1"/>
  <c r="C6" i="1"/>
  <c r="D5" i="1"/>
  <c r="H5" i="1" s="1"/>
  <c r="C5" i="1"/>
  <c r="C4" i="1"/>
  <c r="E287" i="9" l="1"/>
  <c r="B287" i="9" s="1"/>
  <c r="E295" i="9"/>
  <c r="B295" i="9" s="1"/>
  <c r="E300" i="9"/>
  <c r="B300" i="9" s="1"/>
  <c r="J1456" i="1"/>
  <c r="D22" i="7"/>
  <c r="H30" i="3" s="1"/>
  <c r="H27" i="3"/>
  <c r="H1416" i="1"/>
  <c r="G1418" i="1"/>
  <c r="F28" i="6"/>
  <c r="H996" i="1"/>
  <c r="H994" i="1"/>
  <c r="G1409" i="1"/>
  <c r="G1434" i="1"/>
  <c r="G1380" i="1"/>
  <c r="G1377" i="1"/>
  <c r="G1378" i="1"/>
  <c r="F39" i="6"/>
  <c r="G1330" i="1"/>
  <c r="D1300" i="1"/>
  <c r="G1300" i="1" s="1"/>
  <c r="F6" i="6"/>
  <c r="H1300" i="1"/>
  <c r="G1229" i="1"/>
  <c r="G1264" i="1"/>
  <c r="H1243" i="1"/>
  <c r="E291" i="9"/>
  <c r="B291" i="9" s="1"/>
  <c r="G1244" i="1"/>
  <c r="H1276" i="1"/>
  <c r="H1275" i="1"/>
  <c r="H1264" i="1"/>
  <c r="H1218" i="1"/>
  <c r="E297" i="9"/>
  <c r="B297" i="9" s="1"/>
  <c r="H1241" i="1"/>
  <c r="H1240" i="1"/>
  <c r="G1141" i="1"/>
  <c r="G1124" i="1"/>
  <c r="H1236" i="1"/>
  <c r="H1234" i="1"/>
  <c r="H1233" i="1"/>
  <c r="E283" i="9"/>
  <c r="B283" i="9" s="1"/>
  <c r="H1222" i="1"/>
  <c r="H1224" i="1"/>
  <c r="F245" i="5"/>
  <c r="H1220" i="1"/>
  <c r="H1219" i="1"/>
  <c r="H1216" i="1"/>
  <c r="H1217" i="1"/>
  <c r="H1213" i="1"/>
  <c r="H1211" i="1"/>
  <c r="F234" i="5"/>
  <c r="E303" i="9"/>
  <c r="B303" i="9" s="1"/>
  <c r="H1166" i="1"/>
  <c r="H1161" i="1"/>
  <c r="H1156" i="1"/>
  <c r="H1147" i="1"/>
  <c r="H1144" i="1"/>
  <c r="H1142" i="1"/>
  <c r="F164" i="5"/>
  <c r="H1141" i="1"/>
  <c r="H1124" i="1"/>
  <c r="F149" i="5"/>
  <c r="H1127" i="1"/>
  <c r="H1130" i="1"/>
  <c r="H1125" i="1"/>
  <c r="F146" i="5"/>
  <c r="E290" i="9"/>
  <c r="B290" i="9" s="1"/>
  <c r="H1117" i="1"/>
  <c r="E134" i="5"/>
  <c r="F88" i="5"/>
  <c r="D1066" i="1"/>
  <c r="H1066" i="1" s="1"/>
  <c r="H1064" i="1"/>
  <c r="E285" i="9"/>
  <c r="B285" i="9" s="1"/>
  <c r="F78" i="5"/>
  <c r="H1056" i="1"/>
  <c r="H1061" i="1"/>
  <c r="H1053" i="1"/>
  <c r="H1048" i="1"/>
  <c r="D1034" i="1"/>
  <c r="G1034" i="1" s="1"/>
  <c r="H1035" i="1"/>
  <c r="H1033" i="1"/>
  <c r="H1030" i="1"/>
  <c r="H1023" i="1"/>
  <c r="H1025" i="1"/>
  <c r="H1017" i="1"/>
  <c r="H1015" i="1"/>
  <c r="H1007" i="1"/>
  <c r="H1010" i="1"/>
  <c r="H1008" i="1"/>
  <c r="H1004" i="1"/>
  <c r="H1002" i="1"/>
  <c r="H1001" i="1"/>
  <c r="H1000" i="1"/>
  <c r="D997" i="1"/>
  <c r="H997" i="1" s="1"/>
  <c r="E12" i="5"/>
  <c r="D990" i="1" s="1"/>
  <c r="G990" i="1" s="1"/>
  <c r="D87" i="1"/>
  <c r="H87" i="1" s="1"/>
  <c r="H995" i="1"/>
  <c r="F13" i="5"/>
  <c r="H991" i="1"/>
  <c r="H993" i="1"/>
  <c r="H992" i="1"/>
  <c r="H986" i="1"/>
  <c r="H1456" i="1"/>
  <c r="G1456" i="1"/>
  <c r="I1456" i="1" s="1"/>
  <c r="C1453" i="1"/>
  <c r="C1461" i="1"/>
  <c r="H1461" i="1" s="1"/>
  <c r="E6" i="7"/>
  <c r="D1437" i="1" s="1"/>
  <c r="J1445" i="1"/>
  <c r="H1445" i="1"/>
  <c r="G1445" i="1"/>
  <c r="D6" i="7"/>
  <c r="H1440" i="1"/>
  <c r="J1440" i="1"/>
  <c r="D1438" i="1"/>
  <c r="G1438" i="1" s="1"/>
  <c r="G1440" i="1"/>
  <c r="G1370" i="1"/>
  <c r="G1402" i="1"/>
  <c r="E27" i="9"/>
  <c r="B27" i="9" s="1"/>
  <c r="E32" i="9"/>
  <c r="B32" i="9" s="1"/>
  <c r="E292" i="9"/>
  <c r="B292" i="9" s="1"/>
  <c r="E293" i="9"/>
  <c r="B293" i="9" s="1"/>
  <c r="E302" i="9"/>
  <c r="B302" i="9" s="1"/>
  <c r="G1433" i="1"/>
  <c r="G1431" i="1"/>
  <c r="G1429" i="1"/>
  <c r="G1427" i="1"/>
  <c r="D1424" i="1"/>
  <c r="H1424" i="1" s="1"/>
  <c r="G1416" i="1"/>
  <c r="E114" i="6"/>
  <c r="D1408" i="1" s="1"/>
  <c r="G1408" i="1" s="1"/>
  <c r="F122" i="6"/>
  <c r="D1412" i="1"/>
  <c r="H1412" i="1" s="1"/>
  <c r="F115" i="6"/>
  <c r="G1410" i="1"/>
  <c r="G1405" i="1"/>
  <c r="G1401" i="1"/>
  <c r="F107" i="6"/>
  <c r="D1376" i="1"/>
  <c r="H1376" i="1" s="1"/>
  <c r="G1372" i="1"/>
  <c r="D1369" i="1"/>
  <c r="G1369" i="1" s="1"/>
  <c r="G1359" i="1"/>
  <c r="F61" i="6"/>
  <c r="G1355" i="1"/>
  <c r="G1358" i="1"/>
  <c r="G1353" i="1"/>
  <c r="G1350" i="1"/>
  <c r="D1348" i="1"/>
  <c r="G1348" i="1" s="1"/>
  <c r="E35" i="6"/>
  <c r="G1333" i="1"/>
  <c r="G1334" i="1"/>
  <c r="H1316" i="1"/>
  <c r="F22" i="6"/>
  <c r="G1331" i="1"/>
  <c r="H1322" i="1"/>
  <c r="G1324" i="1"/>
  <c r="H1301" i="1"/>
  <c r="G1531" i="1"/>
  <c r="H1524" i="1"/>
  <c r="G1524" i="1"/>
  <c r="D43" i="8"/>
  <c r="C1518" i="1" s="1"/>
  <c r="G1518" i="1" s="1"/>
  <c r="C1519" i="1"/>
  <c r="H1520" i="1"/>
  <c r="H1511" i="1"/>
  <c r="G1511" i="1"/>
  <c r="C1576" i="1"/>
  <c r="G1576" i="1" s="1"/>
  <c r="G1579" i="1"/>
  <c r="G1580" i="1"/>
  <c r="G1509" i="1"/>
  <c r="H1505" i="1"/>
  <c r="G1492" i="1"/>
  <c r="H1485" i="1"/>
  <c r="G1484" i="1"/>
  <c r="G1480" i="1"/>
  <c r="D6" i="8"/>
  <c r="C1481" i="1" s="1"/>
  <c r="H1493" i="1"/>
  <c r="H1497" i="1"/>
  <c r="G1491" i="1"/>
  <c r="G1508" i="1"/>
  <c r="G1507" i="1"/>
  <c r="H1489" i="1"/>
  <c r="G1487" i="1"/>
  <c r="G1504" i="1"/>
  <c r="G1503" i="1"/>
  <c r="G1483" i="1"/>
  <c r="G404" i="1"/>
  <c r="D412" i="1"/>
  <c r="H412" i="1" s="1"/>
  <c r="E22" i="9"/>
  <c r="B22" i="9" s="1"/>
  <c r="B275" i="9"/>
  <c r="G809" i="1"/>
  <c r="E28" i="9"/>
  <c r="B28" i="9" s="1"/>
  <c r="E70" i="9"/>
  <c r="B70" i="9" s="1"/>
  <c r="H809" i="1"/>
  <c r="G719" i="1"/>
  <c r="B223" i="9"/>
  <c r="G718" i="1"/>
  <c r="F220" i="9"/>
  <c r="B220" i="9" s="1"/>
  <c r="F219" i="9"/>
  <c r="B219" i="9" s="1"/>
  <c r="E41" i="9"/>
  <c r="B41" i="9" s="1"/>
  <c r="G709" i="1"/>
  <c r="G664" i="1"/>
  <c r="G658" i="1"/>
  <c r="F215" i="9"/>
  <c r="B215" i="9" s="1"/>
  <c r="G651" i="1"/>
  <c r="G644" i="1"/>
  <c r="G643" i="1"/>
  <c r="D645" i="1"/>
  <c r="G597" i="1"/>
  <c r="G598" i="1"/>
  <c r="F603" i="4"/>
  <c r="B263" i="9"/>
  <c r="E143" i="9"/>
  <c r="B143" i="9" s="1"/>
  <c r="F535" i="4"/>
  <c r="F250" i="9"/>
  <c r="B250" i="9" s="1"/>
  <c r="E119" i="9"/>
  <c r="B119" i="9" s="1"/>
  <c r="G449" i="1"/>
  <c r="G450" i="1"/>
  <c r="B227" i="9"/>
  <c r="D415" i="1"/>
  <c r="G406" i="1"/>
  <c r="G405" i="1"/>
  <c r="G411" i="1"/>
  <c r="G412" i="1"/>
  <c r="H638" i="1"/>
  <c r="G398" i="1"/>
  <c r="G397" i="1"/>
  <c r="H386" i="1"/>
  <c r="H389" i="1"/>
  <c r="G371" i="1"/>
  <c r="H370" i="1"/>
  <c r="G369" i="1"/>
  <c r="G366" i="1"/>
  <c r="H364" i="1"/>
  <c r="G364" i="1"/>
  <c r="F369" i="4"/>
  <c r="E363" i="4"/>
  <c r="D358" i="1" s="1"/>
  <c r="G324" i="1"/>
  <c r="G321" i="1"/>
  <c r="G322" i="1"/>
  <c r="G312" i="1"/>
  <c r="G318" i="1"/>
  <c r="G299" i="1"/>
  <c r="G303" i="1"/>
  <c r="F304" i="4"/>
  <c r="G295" i="1"/>
  <c r="G296" i="1"/>
  <c r="H413" i="1"/>
  <c r="G413" i="1"/>
  <c r="F418" i="4"/>
  <c r="E273" i="9"/>
  <c r="B273" i="9" s="1"/>
  <c r="G275" i="1"/>
  <c r="G276" i="1"/>
  <c r="E71" i="9"/>
  <c r="B71" i="9" s="1"/>
  <c r="E263" i="4"/>
  <c r="D259" i="1" s="1"/>
  <c r="G266" i="1"/>
  <c r="G264" i="1"/>
  <c r="H265" i="1"/>
  <c r="F226" i="9"/>
  <c r="B226" i="9" s="1"/>
  <c r="H248" i="1"/>
  <c r="G248" i="1"/>
  <c r="F259" i="4"/>
  <c r="G236" i="1"/>
  <c r="G237" i="1"/>
  <c r="E58" i="9"/>
  <c r="B58" i="9" s="1"/>
  <c r="G191" i="1"/>
  <c r="G189" i="1"/>
  <c r="G188" i="1"/>
  <c r="G187" i="1"/>
  <c r="H184" i="1"/>
  <c r="G184" i="1"/>
  <c r="F222" i="9"/>
  <c r="B222" i="9" s="1"/>
  <c r="E45" i="9"/>
  <c r="B45" i="9" s="1"/>
  <c r="F221" i="9"/>
  <c r="B221" i="9" s="1"/>
  <c r="E42" i="9"/>
  <c r="B42" i="9" s="1"/>
  <c r="G173" i="1"/>
  <c r="F177" i="4"/>
  <c r="G165" i="1"/>
  <c r="G166" i="1"/>
  <c r="G164" i="1"/>
  <c r="G163" i="1"/>
  <c r="E163" i="4"/>
  <c r="D159" i="1" s="1"/>
  <c r="G160" i="1"/>
  <c r="G162" i="1"/>
  <c r="F218" i="9"/>
  <c r="B218" i="9" s="1"/>
  <c r="F152" i="4"/>
  <c r="D148" i="1"/>
  <c r="H148" i="1" s="1"/>
  <c r="G149" i="1"/>
  <c r="H150" i="1"/>
  <c r="F124" i="4"/>
  <c r="D120" i="1"/>
  <c r="H120" i="1" s="1"/>
  <c r="G120" i="1"/>
  <c r="G123" i="1"/>
  <c r="G121" i="1"/>
  <c r="F120" i="4"/>
  <c r="E38" i="9"/>
  <c r="B38" i="9" s="1"/>
  <c r="F217" i="9"/>
  <c r="B217" i="9" s="1"/>
  <c r="D108" i="1"/>
  <c r="E106" i="4"/>
  <c r="D102" i="1" s="1"/>
  <c r="H93" i="1"/>
  <c r="G90" i="1"/>
  <c r="G89" i="1"/>
  <c r="G87" i="1"/>
  <c r="G88" i="1"/>
  <c r="G78" i="1"/>
  <c r="G79" i="1"/>
  <c r="G81" i="1"/>
  <c r="G72" i="1"/>
  <c r="G71" i="1"/>
  <c r="G70" i="1"/>
  <c r="G61" i="1"/>
  <c r="H62" i="1"/>
  <c r="G60" i="1"/>
  <c r="G59" i="1"/>
  <c r="H58" i="1"/>
  <c r="F62" i="4"/>
  <c r="F59" i="4"/>
  <c r="G55" i="1"/>
  <c r="H55" i="1"/>
  <c r="E26" i="9"/>
  <c r="B26" i="9" s="1"/>
  <c r="H25" i="1"/>
  <c r="H19" i="1"/>
  <c r="E7" i="4"/>
  <c r="E6" i="4" s="1"/>
  <c r="D2" i="1" s="1"/>
  <c r="F214" i="9"/>
  <c r="B214" i="9" s="1"/>
  <c r="D4" i="1"/>
  <c r="H4" i="1" s="1"/>
  <c r="F8" i="4"/>
  <c r="G4" i="1"/>
  <c r="G5" i="1"/>
  <c r="G1439" i="1"/>
  <c r="J1439" i="1"/>
  <c r="H1444" i="1"/>
  <c r="G1444" i="1"/>
  <c r="I1444" i="1" s="1"/>
  <c r="G1449" i="1"/>
  <c r="I1449" i="1" s="1"/>
  <c r="J1449" i="1"/>
  <c r="H1449" i="1"/>
  <c r="G986" i="1"/>
  <c r="G987" i="1"/>
  <c r="G988" i="1"/>
  <c r="G989" i="1"/>
  <c r="G991" i="1"/>
  <c r="G992" i="1"/>
  <c r="G993" i="1"/>
  <c r="G994" i="1"/>
  <c r="G995" i="1"/>
  <c r="G996" i="1"/>
  <c r="G998" i="1"/>
  <c r="G999" i="1"/>
  <c r="G1000" i="1"/>
  <c r="G1001" i="1"/>
  <c r="G1005" i="1"/>
  <c r="G1009" i="1"/>
  <c r="G1013" i="1"/>
  <c r="G1017" i="1"/>
  <c r="G1021" i="1"/>
  <c r="G1025" i="1"/>
  <c r="G1029" i="1"/>
  <c r="G1033" i="1"/>
  <c r="G1037" i="1"/>
  <c r="G1041" i="1"/>
  <c r="G1045" i="1"/>
  <c r="G1048" i="1"/>
  <c r="G1052" i="1"/>
  <c r="G1056" i="1"/>
  <c r="G1060" i="1"/>
  <c r="G1064" i="1"/>
  <c r="G1067" i="1"/>
  <c r="G1071" i="1"/>
  <c r="G1075" i="1"/>
  <c r="G1079" i="1"/>
  <c r="G1083" i="1"/>
  <c r="G1087" i="1"/>
  <c r="G1091" i="1"/>
  <c r="G1095" i="1"/>
  <c r="G1099" i="1"/>
  <c r="G1103" i="1"/>
  <c r="G1107" i="1"/>
  <c r="G1111" i="1"/>
  <c r="G1115" i="1"/>
  <c r="G1119" i="1"/>
  <c r="G1123" i="1"/>
  <c r="G1127" i="1"/>
  <c r="G1131" i="1"/>
  <c r="G1135" i="1"/>
  <c r="G1139" i="1"/>
  <c r="G1143" i="1"/>
  <c r="G1147" i="1"/>
  <c r="G1151" i="1"/>
  <c r="G1157" i="1"/>
  <c r="G1161" i="1"/>
  <c r="G1165" i="1"/>
  <c r="G1169" i="1"/>
  <c r="G1173" i="1"/>
  <c r="G1177" i="1"/>
  <c r="G1181" i="1"/>
  <c r="G1185" i="1"/>
  <c r="G1189" i="1"/>
  <c r="G1193" i="1"/>
  <c r="G1197" i="1"/>
  <c r="G1201" i="1"/>
  <c r="G1205" i="1"/>
  <c r="G1209" i="1"/>
  <c r="G1213" i="1"/>
  <c r="G1219" i="1"/>
  <c r="G1223" i="1"/>
  <c r="G1227" i="1"/>
  <c r="G1231" i="1"/>
  <c r="G1238" i="1"/>
  <c r="G1242" i="1"/>
  <c r="G1246" i="1"/>
  <c r="G1250" i="1"/>
  <c r="G1254" i="1"/>
  <c r="G1258" i="1"/>
  <c r="G1262" i="1"/>
  <c r="G1266" i="1"/>
  <c r="G1270" i="1"/>
  <c r="G1274" i="1"/>
  <c r="G1278" i="1"/>
  <c r="G1282" i="1"/>
  <c r="G1286" i="1"/>
  <c r="G1290" i="1"/>
  <c r="G1294" i="1"/>
  <c r="G1298" i="1"/>
  <c r="G1302" i="1"/>
  <c r="G1306" i="1"/>
  <c r="G1310" i="1"/>
  <c r="G1314" i="1"/>
  <c r="G1318" i="1"/>
  <c r="G1322" i="1"/>
  <c r="H1328" i="1"/>
  <c r="H1330" i="1"/>
  <c r="H1342" i="1"/>
  <c r="H1352" i="1"/>
  <c r="H1358" i="1"/>
  <c r="H1368" i="1"/>
  <c r="H1374" i="1"/>
  <c r="H1386" i="1"/>
  <c r="H1392" i="1"/>
  <c r="H1402" i="1"/>
  <c r="H1418" i="1"/>
  <c r="H1433" i="1"/>
  <c r="G1004" i="1"/>
  <c r="G1008" i="1"/>
  <c r="G1012" i="1"/>
  <c r="G1016" i="1"/>
  <c r="G1020" i="1"/>
  <c r="G1024" i="1"/>
  <c r="G1028" i="1"/>
  <c r="G1032" i="1"/>
  <c r="G1036" i="1"/>
  <c r="G1040" i="1"/>
  <c r="G1044" i="1"/>
  <c r="G1051" i="1"/>
  <c r="G1055" i="1"/>
  <c r="G1059" i="1"/>
  <c r="G1063" i="1"/>
  <c r="G1066" i="1"/>
  <c r="G1070" i="1"/>
  <c r="G1074" i="1"/>
  <c r="G1078" i="1"/>
  <c r="G1082" i="1"/>
  <c r="G1086" i="1"/>
  <c r="G1090" i="1"/>
  <c r="G1094" i="1"/>
  <c r="G1098" i="1"/>
  <c r="G1102" i="1"/>
  <c r="G1106" i="1"/>
  <c r="G1110" i="1"/>
  <c r="G1114" i="1"/>
  <c r="G1118" i="1"/>
  <c r="G1122" i="1"/>
  <c r="G1126" i="1"/>
  <c r="G1130" i="1"/>
  <c r="G1134" i="1"/>
  <c r="G1138" i="1"/>
  <c r="G1142" i="1"/>
  <c r="G1146" i="1"/>
  <c r="G1150" i="1"/>
  <c r="G1156" i="1"/>
  <c r="G1160" i="1"/>
  <c r="G1164" i="1"/>
  <c r="G1168" i="1"/>
  <c r="G1172" i="1"/>
  <c r="G1176" i="1"/>
  <c r="G1180" i="1"/>
  <c r="G1184" i="1"/>
  <c r="G1188" i="1"/>
  <c r="G1192" i="1"/>
  <c r="G1196" i="1"/>
  <c r="G1200" i="1"/>
  <c r="G1204" i="1"/>
  <c r="G1208" i="1"/>
  <c r="G1212" i="1"/>
  <c r="G1218" i="1"/>
  <c r="G1222" i="1"/>
  <c r="G1226" i="1"/>
  <c r="G1230" i="1"/>
  <c r="G1234" i="1"/>
  <c r="G1237" i="1"/>
  <c r="G1241" i="1"/>
  <c r="G1245" i="1"/>
  <c r="G1249" i="1"/>
  <c r="G1253" i="1"/>
  <c r="G1257" i="1"/>
  <c r="G1261" i="1"/>
  <c r="G1265" i="1"/>
  <c r="G1269" i="1"/>
  <c r="G1273" i="1"/>
  <c r="G1277" i="1"/>
  <c r="G1281" i="1"/>
  <c r="G1285" i="1"/>
  <c r="G1289" i="1"/>
  <c r="G1293" i="1"/>
  <c r="G1297" i="1"/>
  <c r="H1299" i="1"/>
  <c r="G1301" i="1"/>
  <c r="G1305" i="1"/>
  <c r="G1309" i="1"/>
  <c r="G1313" i="1"/>
  <c r="G1317" i="1"/>
  <c r="G1321" i="1"/>
  <c r="H1336" i="1"/>
  <c r="H1338" i="1"/>
  <c r="H1354" i="1"/>
  <c r="H1364" i="1"/>
  <c r="H1370" i="1"/>
  <c r="H1380" i="1"/>
  <c r="H1388" i="1"/>
  <c r="H1398" i="1"/>
  <c r="H1404" i="1"/>
  <c r="H1414" i="1"/>
  <c r="H1420" i="1"/>
  <c r="H1429" i="1"/>
  <c r="H1439" i="1"/>
  <c r="J1444" i="1"/>
  <c r="G1447" i="1"/>
  <c r="J1447" i="1"/>
  <c r="H1447" i="1"/>
  <c r="G1451" i="1"/>
  <c r="J1451" i="1"/>
  <c r="H1451" i="1"/>
  <c r="J1441" i="1"/>
  <c r="G1441" i="1"/>
  <c r="I1441" i="1" s="1"/>
  <c r="J1463" i="1"/>
  <c r="G1463" i="1"/>
  <c r="J1465" i="1"/>
  <c r="G1465" i="1"/>
  <c r="I1465" i="1" s="1"/>
  <c r="J1467" i="1"/>
  <c r="G1467" i="1"/>
  <c r="H1515" i="1"/>
  <c r="G1515" i="1"/>
  <c r="H1539" i="1"/>
  <c r="G1539" i="1"/>
  <c r="H1523" i="1"/>
  <c r="G1523" i="1"/>
  <c r="H1555" i="1"/>
  <c r="G1555" i="1"/>
  <c r="F228" i="4"/>
  <c r="D224" i="4"/>
  <c r="E89" i="6"/>
  <c r="D1383" i="1" s="1"/>
  <c r="H1383" i="1" s="1"/>
  <c r="F90" i="6"/>
  <c r="D1384" i="1"/>
  <c r="H1384" i="1" s="1"/>
  <c r="G1325" i="1"/>
  <c r="C1337" i="1"/>
  <c r="G1384" i="1"/>
  <c r="H1442" i="1"/>
  <c r="G1442" i="1"/>
  <c r="I1442" i="1" s="1"/>
  <c r="G1457" i="1"/>
  <c r="I1457" i="1" s="1"/>
  <c r="J1457" i="1"/>
  <c r="H1457" i="1"/>
  <c r="I1458" i="1"/>
  <c r="G1461" i="1"/>
  <c r="H1463" i="1"/>
  <c r="H1465" i="1"/>
  <c r="H1467" i="1"/>
  <c r="J1471" i="1"/>
  <c r="G1471" i="1"/>
  <c r="I1471" i="1" s="1"/>
  <c r="J1473" i="1"/>
  <c r="G1473" i="1"/>
  <c r="H1542" i="1"/>
  <c r="G1542" i="1"/>
  <c r="F216" i="4"/>
  <c r="D215" i="4"/>
  <c r="F391" i="4"/>
  <c r="D363" i="4"/>
  <c r="F538" i="4"/>
  <c r="D529" i="4"/>
  <c r="H1325" i="1"/>
  <c r="G1327" i="1"/>
  <c r="H1333" i="1"/>
  <c r="H1341" i="1"/>
  <c r="H1345" i="1"/>
  <c r="H1349" i="1"/>
  <c r="H1353" i="1"/>
  <c r="H1357" i="1"/>
  <c r="H1361" i="1"/>
  <c r="H1365" i="1"/>
  <c r="H1369" i="1"/>
  <c r="H1373" i="1"/>
  <c r="H1377" i="1"/>
  <c r="H1381" i="1"/>
  <c r="H1387" i="1"/>
  <c r="H1391" i="1"/>
  <c r="H1395" i="1"/>
  <c r="H1399" i="1"/>
  <c r="H1403" i="1"/>
  <c r="H1407" i="1"/>
  <c r="H1411" i="1"/>
  <c r="H1415" i="1"/>
  <c r="H1419" i="1"/>
  <c r="H1426" i="1"/>
  <c r="H1430" i="1"/>
  <c r="H1434" i="1"/>
  <c r="J1442" i="1"/>
  <c r="G1455" i="1"/>
  <c r="J1455" i="1"/>
  <c r="H1455" i="1"/>
  <c r="G1459" i="1"/>
  <c r="J1459" i="1"/>
  <c r="H1459" i="1"/>
  <c r="I1460" i="1"/>
  <c r="G1462" i="1"/>
  <c r="J1462" i="1"/>
  <c r="H1462" i="1"/>
  <c r="G1464" i="1"/>
  <c r="J1464" i="1"/>
  <c r="H1464" i="1"/>
  <c r="G1466" i="1"/>
  <c r="I1466" i="1" s="1"/>
  <c r="J1466" i="1"/>
  <c r="H1466" i="1"/>
  <c r="G1468" i="1"/>
  <c r="I1468" i="1" s="1"/>
  <c r="J1468" i="1"/>
  <c r="H1468" i="1"/>
  <c r="H1526" i="1"/>
  <c r="G1526" i="1"/>
  <c r="H1558" i="1"/>
  <c r="G1558" i="1"/>
  <c r="H1574" i="1"/>
  <c r="G1574" i="1"/>
  <c r="F134" i="4"/>
  <c r="D133" i="4"/>
  <c r="H1502" i="1"/>
  <c r="G1502" i="1"/>
  <c r="H1506" i="1"/>
  <c r="G1506" i="1"/>
  <c r="H1530" i="1"/>
  <c r="G1530" i="1"/>
  <c r="H1546" i="1"/>
  <c r="G1546" i="1"/>
  <c r="H1562" i="1"/>
  <c r="G1562" i="1"/>
  <c r="H1578" i="1"/>
  <c r="G1578" i="1"/>
  <c r="D50" i="4"/>
  <c r="F82" i="4"/>
  <c r="D163" i="4"/>
  <c r="F188" i="4"/>
  <c r="F252" i="4"/>
  <c r="D298" i="4"/>
  <c r="F473" i="4"/>
  <c r="D472" i="4"/>
  <c r="F522" i="4"/>
  <c r="D515" i="4"/>
  <c r="F571" i="4"/>
  <c r="D567" i="4"/>
  <c r="I24" i="3"/>
  <c r="D24" i="8"/>
  <c r="C1499" i="1" s="1"/>
  <c r="C1501" i="1"/>
  <c r="I1443" i="1"/>
  <c r="H1476" i="1"/>
  <c r="I1476" i="1" s="1"/>
  <c r="G1477" i="1"/>
  <c r="I1477" i="1" s="1"/>
  <c r="J1477" i="1"/>
  <c r="H1478" i="1"/>
  <c r="I1478" i="1" s="1"/>
  <c r="G1479" i="1"/>
  <c r="I1479" i="1" s="1"/>
  <c r="J1479" i="1"/>
  <c r="H1482" i="1"/>
  <c r="G1482" i="1"/>
  <c r="H1486" i="1"/>
  <c r="G1486" i="1"/>
  <c r="H1490" i="1"/>
  <c r="G1490" i="1"/>
  <c r="H1494" i="1"/>
  <c r="G1494" i="1"/>
  <c r="H1498" i="1"/>
  <c r="G1498" i="1"/>
  <c r="H1510" i="1"/>
  <c r="G1510" i="1"/>
  <c r="H1518" i="1"/>
  <c r="G1527" i="1"/>
  <c r="H1534" i="1"/>
  <c r="G1534" i="1"/>
  <c r="G1543" i="1"/>
  <c r="H1550" i="1"/>
  <c r="G1550" i="1"/>
  <c r="H1566" i="1"/>
  <c r="G1566" i="1"/>
  <c r="D7" i="4"/>
  <c r="F40" i="4"/>
  <c r="F83" i="4"/>
  <c r="D106" i="4"/>
  <c r="F139" i="4"/>
  <c r="E311" i="4"/>
  <c r="D306" i="1" s="1"/>
  <c r="D350" i="4"/>
  <c r="F364" i="4"/>
  <c r="F242" i="5"/>
  <c r="D238" i="5"/>
  <c r="F89" i="6"/>
  <c r="E22" i="7"/>
  <c r="E5" i="7" s="1"/>
  <c r="D1454" i="1"/>
  <c r="H1454" i="1" s="1"/>
  <c r="D38" i="7"/>
  <c r="C1470" i="1"/>
  <c r="G1472" i="1"/>
  <c r="I1472" i="1" s="1"/>
  <c r="J1472" i="1"/>
  <c r="H1473" i="1"/>
  <c r="G1474" i="1"/>
  <c r="I1474" i="1" s="1"/>
  <c r="J1474" i="1"/>
  <c r="H1475" i="1"/>
  <c r="H1514" i="1"/>
  <c r="G1514" i="1"/>
  <c r="H1522" i="1"/>
  <c r="G1522" i="1"/>
  <c r="H1538" i="1"/>
  <c r="G1538" i="1"/>
  <c r="H1554" i="1"/>
  <c r="G1554" i="1"/>
  <c r="H1570" i="1"/>
  <c r="G1570" i="1"/>
  <c r="F107" i="4"/>
  <c r="F202" i="4"/>
  <c r="D196" i="4"/>
  <c r="F264" i="4"/>
  <c r="D263" i="4"/>
  <c r="F402" i="4"/>
  <c r="D643" i="4"/>
  <c r="F416" i="4"/>
  <c r="H307" i="9"/>
  <c r="E176" i="5"/>
  <c r="E238" i="5"/>
  <c r="F239" i="5"/>
  <c r="E643" i="4"/>
  <c r="D637" i="1" s="1"/>
  <c r="D459" i="4"/>
  <c r="D484" i="4"/>
  <c r="F594" i="4"/>
  <c r="D593" i="4"/>
  <c r="F8" i="5"/>
  <c r="D7" i="5"/>
  <c r="F70" i="5"/>
  <c r="D69" i="5"/>
  <c r="H21" i="9"/>
  <c r="G21" i="9"/>
  <c r="E529" i="4"/>
  <c r="E593" i="4"/>
  <c r="D587" i="1" s="1"/>
  <c r="D190" i="5"/>
  <c r="F36" i="6"/>
  <c r="D35" i="6"/>
  <c r="E299" i="4"/>
  <c r="E351" i="4"/>
  <c r="D580" i="4"/>
  <c r="E87" i="5"/>
  <c r="F87" i="5" s="1"/>
  <c r="D177" i="5"/>
  <c r="F180" i="5"/>
  <c r="F207" i="5"/>
  <c r="D206" i="5"/>
  <c r="F5" i="6"/>
  <c r="F99" i="6"/>
  <c r="F130"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89" i="9"/>
  <c r="E189" i="9" s="1"/>
  <c r="B189" i="9" s="1"/>
  <c r="G165" i="9"/>
  <c r="G164" i="9"/>
  <c r="E164" i="9" s="1"/>
  <c r="B164" i="9" s="1"/>
  <c r="G163" i="9"/>
  <c r="E163" i="9" s="1"/>
  <c r="B163" i="9" s="1"/>
  <c r="G162" i="9"/>
  <c r="E162" i="9" s="1"/>
  <c r="B162" i="9" s="1"/>
  <c r="G161" i="9"/>
  <c r="E161" i="9" s="1"/>
  <c r="B161" i="9" s="1"/>
  <c r="G192" i="9"/>
  <c r="E192" i="9" s="1"/>
  <c r="B192" i="9" s="1"/>
  <c r="G190" i="9"/>
  <c r="E190" i="9" s="1"/>
  <c r="B190"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289" i="9"/>
  <c r="B289" i="9" s="1"/>
  <c r="H165" i="9"/>
  <c r="E65" i="9"/>
  <c r="B65" i="9" s="1"/>
  <c r="B79" i="9"/>
  <c r="B87" i="9"/>
  <c r="B95" i="9"/>
  <c r="B103" i="9"/>
  <c r="B111" i="9"/>
  <c r="B127" i="9"/>
  <c r="E137" i="9"/>
  <c r="B137" i="9" s="1"/>
  <c r="B147" i="9"/>
  <c r="E157" i="9"/>
  <c r="B157" i="9" s="1"/>
  <c r="G188" i="9"/>
  <c r="E188" i="9" s="1"/>
  <c r="B188" i="9" s="1"/>
  <c r="E61" i="9"/>
  <c r="B61" i="9" s="1"/>
  <c r="B123" i="9"/>
  <c r="E133" i="9"/>
  <c r="B133" i="9" s="1"/>
  <c r="B139" i="9"/>
  <c r="E153" i="9"/>
  <c r="B153" i="9" s="1"/>
  <c r="B159" i="9"/>
  <c r="G166" i="9"/>
  <c r="E166" i="9" s="1"/>
  <c r="B166" i="9" s="1"/>
  <c r="B228" i="9"/>
  <c r="B260" i="9"/>
  <c r="B232" i="9"/>
  <c r="B248" i="9"/>
  <c r="B264" i="9"/>
  <c r="B236" i="9"/>
  <c r="B252" i="9"/>
  <c r="F114" i="6" l="1"/>
  <c r="G1383" i="1"/>
  <c r="E141" i="6"/>
  <c r="D1435" i="1" s="1"/>
  <c r="F134" i="5"/>
  <c r="D1112" i="1"/>
  <c r="H1034" i="1"/>
  <c r="G997" i="1"/>
  <c r="H990" i="1"/>
  <c r="E7" i="5"/>
  <c r="F7" i="5" s="1"/>
  <c r="F12" i="5"/>
  <c r="G1454" i="1"/>
  <c r="H1438" i="1"/>
  <c r="I1451" i="1"/>
  <c r="D5" i="7"/>
  <c r="G315" i="9" s="1"/>
  <c r="E315" i="9" s="1"/>
  <c r="C1437" i="1"/>
  <c r="I1440" i="1"/>
  <c r="G1424" i="1"/>
  <c r="I27" i="3"/>
  <c r="H1408" i="1"/>
  <c r="G1412" i="1"/>
  <c r="G1376" i="1"/>
  <c r="D1329" i="1"/>
  <c r="I25" i="3"/>
  <c r="H1348" i="1"/>
  <c r="I35" i="3"/>
  <c r="H1519" i="1"/>
  <c r="G1519" i="1"/>
  <c r="H1576" i="1"/>
  <c r="D42" i="8"/>
  <c r="C1517" i="1" s="1"/>
  <c r="H11" i="3" s="1"/>
  <c r="G645" i="1"/>
  <c r="H645" i="1"/>
  <c r="G415" i="1"/>
  <c r="H415" i="1"/>
  <c r="E151" i="4"/>
  <c r="E289" i="4" s="1"/>
  <c r="G148" i="1"/>
  <c r="G108" i="1"/>
  <c r="H108" i="1"/>
  <c r="D3" i="1"/>
  <c r="I16" i="3"/>
  <c r="F213" i="9"/>
  <c r="B213" i="9" s="1"/>
  <c r="G307" i="9"/>
  <c r="E307" i="9" s="1"/>
  <c r="B307" i="9" s="1"/>
  <c r="D176" i="5"/>
  <c r="F177" i="5"/>
  <c r="C1154" i="1"/>
  <c r="F299" i="4"/>
  <c r="E298" i="4"/>
  <c r="D294" i="1"/>
  <c r="E21" i="9"/>
  <c r="E237" i="5"/>
  <c r="E175" i="5" s="1"/>
  <c r="D1152" i="1" s="1"/>
  <c r="D1215" i="1"/>
  <c r="F643" i="4"/>
  <c r="C637" i="1"/>
  <c r="F196" i="4"/>
  <c r="C192" i="1"/>
  <c r="F7" i="4"/>
  <c r="D6" i="4"/>
  <c r="C3" i="1"/>
  <c r="G1501" i="1"/>
  <c r="H1501" i="1"/>
  <c r="F567" i="4"/>
  <c r="C561" i="1"/>
  <c r="F472" i="4"/>
  <c r="C466" i="1"/>
  <c r="I1462" i="1"/>
  <c r="I1459" i="1"/>
  <c r="I1455" i="1"/>
  <c r="I1467" i="1"/>
  <c r="I1463" i="1"/>
  <c r="G310" i="9"/>
  <c r="E310" i="9" s="1"/>
  <c r="B310" i="9" s="1"/>
  <c r="F206" i="5"/>
  <c r="C1183" i="1"/>
  <c r="E68" i="5"/>
  <c r="D1065" i="1"/>
  <c r="H25" i="3"/>
  <c r="F35" i="6"/>
  <c r="C1329" i="1"/>
  <c r="H20" i="3"/>
  <c r="C985" i="1"/>
  <c r="F484" i="4"/>
  <c r="C478" i="1"/>
  <c r="I22" i="3"/>
  <c r="D1153" i="1"/>
  <c r="I30" i="3"/>
  <c r="D1453" i="1"/>
  <c r="F106" i="4"/>
  <c r="C102" i="1"/>
  <c r="H1499" i="1"/>
  <c r="G1499" i="1"/>
  <c r="D151" i="4"/>
  <c r="F163" i="4"/>
  <c r="C159" i="1"/>
  <c r="F133" i="4"/>
  <c r="C129" i="1"/>
  <c r="I1464" i="1"/>
  <c r="D528" i="4"/>
  <c r="F529" i="4"/>
  <c r="C523" i="1"/>
  <c r="F311" i="4"/>
  <c r="F224" i="4"/>
  <c r="C220" i="1"/>
  <c r="I1447" i="1"/>
  <c r="E165" i="9"/>
  <c r="B165" i="9" s="1"/>
  <c r="F580" i="4"/>
  <c r="C574" i="1"/>
  <c r="I29" i="3"/>
  <c r="D1436" i="1"/>
  <c r="F459" i="4"/>
  <c r="C453" i="1"/>
  <c r="F263" i="4"/>
  <c r="C259" i="1"/>
  <c r="H1470" i="1"/>
  <c r="G1470" i="1"/>
  <c r="D408" i="4"/>
  <c r="C345" i="1"/>
  <c r="F515" i="4"/>
  <c r="C509" i="1"/>
  <c r="D407" i="4"/>
  <c r="F298" i="4"/>
  <c r="C293" i="1"/>
  <c r="F215" i="4"/>
  <c r="C211" i="1"/>
  <c r="F129" i="6"/>
  <c r="C1423" i="1"/>
  <c r="D141" i="6"/>
  <c r="F351" i="4"/>
  <c r="E350" i="4"/>
  <c r="F350" i="4" s="1"/>
  <c r="D346" i="1"/>
  <c r="G309" i="9"/>
  <c r="E309" i="9" s="1"/>
  <c r="B309" i="9" s="1"/>
  <c r="F190" i="5"/>
  <c r="C1167" i="1"/>
  <c r="E528" i="4"/>
  <c r="D523" i="1"/>
  <c r="D68" i="5"/>
  <c r="F69" i="5"/>
  <c r="C1047" i="1"/>
  <c r="F593" i="4"/>
  <c r="C587" i="1"/>
  <c r="D420" i="4"/>
  <c r="G1481" i="1"/>
  <c r="H1481" i="1"/>
  <c r="H31" i="3"/>
  <c r="C1469" i="1"/>
  <c r="F238" i="5"/>
  <c r="D237" i="5"/>
  <c r="C1215" i="1"/>
  <c r="H306" i="1"/>
  <c r="G306" i="1"/>
  <c r="F50" i="4"/>
  <c r="C46" i="1"/>
  <c r="F363" i="4"/>
  <c r="C358" i="1"/>
  <c r="I1473" i="1"/>
  <c r="G1337" i="1"/>
  <c r="H1337" i="1"/>
  <c r="I1439" i="1"/>
  <c r="I28" i="3" l="1"/>
  <c r="G1112" i="1"/>
  <c r="H1112" i="1"/>
  <c r="D985" i="1"/>
  <c r="G985" i="1" s="1"/>
  <c r="I20" i="3"/>
  <c r="E6" i="5"/>
  <c r="H278" i="9" s="1"/>
  <c r="H1437" i="1"/>
  <c r="G1437" i="1"/>
  <c r="C1436" i="1"/>
  <c r="G1436" i="1" s="1"/>
  <c r="H29" i="3"/>
  <c r="K1450" i="9"/>
  <c r="I34" i="3"/>
  <c r="G313" i="9"/>
  <c r="E313" i="9" s="1"/>
  <c r="B313" i="9" s="1"/>
  <c r="G312" i="9"/>
  <c r="E312" i="9" s="1"/>
  <c r="B312" i="9" s="1"/>
  <c r="H19" i="9"/>
  <c r="E19" i="9" s="1"/>
  <c r="B19" i="9" s="1"/>
  <c r="E291" i="4"/>
  <c r="D287" i="1" s="1"/>
  <c r="E290" i="4"/>
  <c r="D286" i="1" s="1"/>
  <c r="D147" i="1"/>
  <c r="I17" i="3"/>
  <c r="D285" i="1"/>
  <c r="N3" i="9"/>
  <c r="F141" i="6"/>
  <c r="H28" i="3"/>
  <c r="C1435" i="1"/>
  <c r="H211" i="1"/>
  <c r="G211" i="1"/>
  <c r="D636" i="4"/>
  <c r="F528" i="4"/>
  <c r="C522" i="1"/>
  <c r="G159" i="1"/>
  <c r="H159" i="1"/>
  <c r="H985" i="1"/>
  <c r="H1047" i="1"/>
  <c r="G1047" i="1"/>
  <c r="E636" i="4"/>
  <c r="D630" i="1" s="1"/>
  <c r="D522" i="1"/>
  <c r="E635" i="4"/>
  <c r="D629" i="1" s="1"/>
  <c r="G346" i="1"/>
  <c r="H346" i="1"/>
  <c r="G1423" i="1"/>
  <c r="H1423" i="1"/>
  <c r="G509" i="1"/>
  <c r="H509" i="1"/>
  <c r="C403" i="1"/>
  <c r="H102" i="1"/>
  <c r="G102" i="1"/>
  <c r="G1517" i="1"/>
  <c r="H1517" i="1"/>
  <c r="H192" i="1"/>
  <c r="G192" i="1"/>
  <c r="E407" i="4"/>
  <c r="D402" i="1" s="1"/>
  <c r="D293" i="1"/>
  <c r="G293" i="1" s="1"/>
  <c r="E412" i="4"/>
  <c r="F176" i="5"/>
  <c r="H22" i="3"/>
  <c r="D175" i="5"/>
  <c r="C1153" i="1"/>
  <c r="G46" i="1"/>
  <c r="H46" i="1"/>
  <c r="F237" i="5"/>
  <c r="H23" i="3"/>
  <c r="C1214" i="1"/>
  <c r="G358" i="1"/>
  <c r="H358" i="1"/>
  <c r="H1469" i="1"/>
  <c r="G1469" i="1"/>
  <c r="F420" i="4"/>
  <c r="D635" i="4"/>
  <c r="C414" i="1"/>
  <c r="H1167" i="1"/>
  <c r="G1167" i="1"/>
  <c r="E408" i="4"/>
  <c r="D403" i="1" s="1"/>
  <c r="D345" i="1"/>
  <c r="G345" i="1" s="1"/>
  <c r="H293" i="1"/>
  <c r="B315" i="9"/>
  <c r="E314" i="9"/>
  <c r="I10" i="3" s="1"/>
  <c r="G523" i="1"/>
  <c r="H523" i="1"/>
  <c r="G129" i="1"/>
  <c r="H129" i="1"/>
  <c r="H17" i="3"/>
  <c r="D289" i="4"/>
  <c r="F151" i="4"/>
  <c r="C147" i="1"/>
  <c r="G478" i="1"/>
  <c r="H478" i="1"/>
  <c r="G1065" i="1"/>
  <c r="H1065" i="1"/>
  <c r="G561" i="1"/>
  <c r="H561" i="1"/>
  <c r="H3" i="1"/>
  <c r="G3" i="1"/>
  <c r="I23" i="3"/>
  <c r="D1214" i="1"/>
  <c r="F68" i="5"/>
  <c r="H21" i="3"/>
  <c r="C1046" i="1"/>
  <c r="G453" i="1"/>
  <c r="H453" i="1"/>
  <c r="G574" i="1"/>
  <c r="H574" i="1"/>
  <c r="H220" i="1"/>
  <c r="G220" i="1"/>
  <c r="H1453" i="1"/>
  <c r="G1453" i="1"/>
  <c r="D6" i="5"/>
  <c r="G1329" i="1"/>
  <c r="H1329" i="1"/>
  <c r="H9" i="3"/>
  <c r="I21" i="3"/>
  <c r="D1046" i="1"/>
  <c r="D412" i="4"/>
  <c r="F6" i="4"/>
  <c r="H16" i="3"/>
  <c r="D290" i="4"/>
  <c r="C2" i="1"/>
  <c r="G637" i="1"/>
  <c r="H637" i="1"/>
  <c r="B21" i="9"/>
  <c r="H1154" i="1"/>
  <c r="G1154" i="1"/>
  <c r="H1215" i="1"/>
  <c r="G1215" i="1"/>
  <c r="G587" i="1"/>
  <c r="H587" i="1"/>
  <c r="F407" i="4"/>
  <c r="C402" i="1"/>
  <c r="H259" i="1"/>
  <c r="G259" i="1"/>
  <c r="H1183" i="1"/>
  <c r="G1183" i="1"/>
  <c r="E413" i="4"/>
  <c r="G466" i="1"/>
  <c r="H466" i="1"/>
  <c r="G294" i="1"/>
  <c r="H294" i="1"/>
  <c r="G317" i="9"/>
  <c r="E317" i="9" s="1"/>
  <c r="D984" i="1" l="1"/>
  <c r="H1436" i="1"/>
  <c r="E311" i="9"/>
  <c r="I11" i="3" s="1"/>
  <c r="G2" i="1"/>
  <c r="H2" i="1"/>
  <c r="D639" i="4"/>
  <c r="F412" i="4"/>
  <c r="C407" i="1"/>
  <c r="K3" i="9"/>
  <c r="H1046" i="1"/>
  <c r="G1046" i="1"/>
  <c r="D413" i="4"/>
  <c r="D291" i="4"/>
  <c r="F289" i="4"/>
  <c r="C285" i="1"/>
  <c r="H1153" i="1"/>
  <c r="G1153" i="1"/>
  <c r="E639" i="4"/>
  <c r="E414" i="4"/>
  <c r="D409" i="1" s="1"/>
  <c r="D407" i="1"/>
  <c r="F408" i="4"/>
  <c r="G522" i="1"/>
  <c r="H522" i="1"/>
  <c r="G402" i="1"/>
  <c r="H402" i="1"/>
  <c r="H1214" i="1"/>
  <c r="G1214" i="1"/>
  <c r="F175" i="5"/>
  <c r="C1152" i="1"/>
  <c r="G1435" i="1"/>
  <c r="H1435" i="1"/>
  <c r="F290" i="4"/>
  <c r="C286" i="1"/>
  <c r="H147" i="1"/>
  <c r="G147" i="1"/>
  <c r="G414" i="1"/>
  <c r="H414" i="1"/>
  <c r="H345" i="1"/>
  <c r="F636" i="4"/>
  <c r="C630" i="1"/>
  <c r="E316" i="9"/>
  <c r="I9" i="3" s="1"/>
  <c r="B317" i="9"/>
  <c r="E640" i="4"/>
  <c r="E415" i="4"/>
  <c r="D410" i="1" s="1"/>
  <c r="D408" i="1"/>
  <c r="G284" i="9"/>
  <c r="E284" i="9" s="1"/>
  <c r="B284" i="9" s="1"/>
  <c r="G278" i="9"/>
  <c r="E278" i="9" s="1"/>
  <c r="F6" i="5"/>
  <c r="C984" i="1"/>
  <c r="F635" i="4"/>
  <c r="C629" i="1"/>
  <c r="G403" i="1"/>
  <c r="H403" i="1"/>
  <c r="H8" i="3" l="1"/>
  <c r="H984" i="1"/>
  <c r="G984" i="1"/>
  <c r="F291" i="4"/>
  <c r="C287" i="1"/>
  <c r="G630" i="1"/>
  <c r="H630" i="1"/>
  <c r="F413" i="4"/>
  <c r="D640" i="4"/>
  <c r="D641" i="4" s="1"/>
  <c r="D415" i="4"/>
  <c r="C408" i="1"/>
  <c r="F639" i="4"/>
  <c r="C633" i="1"/>
  <c r="G286" i="1"/>
  <c r="H286" i="1"/>
  <c r="H1152" i="1"/>
  <c r="G1152" i="1"/>
  <c r="G629" i="1"/>
  <c r="H629" i="1"/>
  <c r="E277" i="9"/>
  <c r="B278" i="9"/>
  <c r="E642" i="4"/>
  <c r="D634" i="1"/>
  <c r="H285" i="1"/>
  <c r="G285" i="1"/>
  <c r="G407" i="1"/>
  <c r="H407" i="1"/>
  <c r="E641" i="4"/>
  <c r="D633" i="1"/>
  <c r="D414" i="4"/>
  <c r="F641" i="4" l="1"/>
  <c r="C635" i="1"/>
  <c r="F414" i="4"/>
  <c r="C409" i="1"/>
  <c r="E646" i="4"/>
  <c r="D636" i="1"/>
  <c r="G408" i="1"/>
  <c r="H408" i="1"/>
  <c r="E645" i="4"/>
  <c r="D635" i="1"/>
  <c r="D642" i="4"/>
  <c r="D645" i="4" s="1"/>
  <c r="F640" i="4"/>
  <c r="C634" i="1"/>
  <c r="H287" i="1"/>
  <c r="G287" i="1"/>
  <c r="G633" i="1"/>
  <c r="H633" i="1"/>
  <c r="F415" i="4"/>
  <c r="C410" i="1"/>
  <c r="M3" i="9"/>
  <c r="I8" i="3"/>
  <c r="F645" i="4" l="1"/>
  <c r="H18" i="3"/>
  <c r="C639" i="1"/>
  <c r="G276" i="9"/>
  <c r="E276" i="9" s="1"/>
  <c r="B276" i="9" s="1"/>
  <c r="G634" i="1"/>
  <c r="H634" i="1"/>
  <c r="I18" i="3"/>
  <c r="D639" i="1"/>
  <c r="I19" i="3"/>
  <c r="D640" i="1"/>
  <c r="G635" i="1"/>
  <c r="H635" i="1"/>
  <c r="G409" i="1"/>
  <c r="H409" i="1"/>
  <c r="G410" i="1"/>
  <c r="H410" i="1"/>
  <c r="D646" i="4"/>
  <c r="F642" i="4"/>
  <c r="C636" i="1"/>
  <c r="G639" i="1" l="1"/>
  <c r="H639" i="1"/>
  <c r="G636" i="1"/>
  <c r="H636" i="1"/>
  <c r="H19" i="3"/>
  <c r="F646" i="4"/>
  <c r="C640" i="1"/>
  <c r="G640" i="1" l="1"/>
  <c r="H640" i="1"/>
  <c r="H7" i="3"/>
  <c r="J3" i="9" l="1"/>
  <c r="G274" i="9" l="1"/>
  <c r="M272" i="9"/>
  <c r="L272" i="9"/>
  <c r="H274" i="9"/>
  <c r="H18" i="9"/>
  <c r="G18" i="9"/>
  <c r="G15" i="9"/>
  <c r="J9" i="9"/>
  <c r="H15" i="9"/>
  <c r="I7" i="9"/>
  <c r="K13" i="9"/>
  <c r="K10" i="9"/>
  <c r="G16" i="9"/>
  <c r="I5" i="9"/>
  <c r="H16" i="9"/>
  <c r="J17" i="9"/>
  <c r="J5" i="9"/>
  <c r="L16" i="9"/>
  <c r="K9" i="9"/>
  <c r="L15" i="9"/>
  <c r="K6" i="9"/>
  <c r="J11" i="9"/>
  <c r="I17" i="9"/>
  <c r="K7" i="9"/>
  <c r="J12" i="9"/>
  <c r="K8" i="9"/>
  <c r="J13" i="9"/>
  <c r="J6" i="9"/>
  <c r="I11" i="9"/>
  <c r="I8" i="9"/>
  <c r="I9" i="9"/>
  <c r="K11" i="9"/>
  <c r="I6" i="9"/>
  <c r="K12" i="9"/>
  <c r="G17" i="9"/>
  <c r="K5" i="9"/>
  <c r="J10" i="9"/>
  <c r="M16" i="9"/>
  <c r="J7" i="9"/>
  <c r="I12" i="9"/>
  <c r="J8" i="9"/>
  <c r="I13" i="9"/>
  <c r="H17" i="9"/>
  <c r="M15" i="9"/>
  <c r="E8" i="9" l="1"/>
  <c r="B8" i="9" s="1"/>
  <c r="E18" i="9"/>
  <c r="B18" i="9" s="1"/>
  <c r="E15" i="9"/>
  <c r="F272" i="9"/>
  <c r="F20" i="9" s="1"/>
  <c r="E9" i="9"/>
  <c r="B9" i="9" s="1"/>
  <c r="E5" i="9"/>
  <c r="B5" i="9" s="1"/>
  <c r="E10" i="9"/>
  <c r="B10" i="9" s="1"/>
  <c r="E6" i="9"/>
  <c r="B6" i="9" s="1"/>
  <c r="E274" i="9"/>
  <c r="B274" i="9" s="1"/>
  <c r="E17" i="9"/>
  <c r="B17" i="9" s="1"/>
  <c r="E12" i="9"/>
  <c r="B12" i="9" s="1"/>
  <c r="F15" i="9"/>
  <c r="F16" i="9"/>
  <c r="E7" i="9"/>
  <c r="B7" i="9" s="1"/>
  <c r="E13" i="9"/>
  <c r="B13" i="9" s="1"/>
  <c r="E11" i="9"/>
  <c r="B11" i="9" s="1"/>
  <c r="E16" i="9"/>
  <c r="B15" i="9" l="1"/>
  <c r="B272" i="9"/>
  <c r="E20" i="9"/>
  <c r="I7" i="3" s="1"/>
  <c r="B16" i="9"/>
  <c r="E14" i="9"/>
  <c r="F14" i="9"/>
  <c r="F3" i="9" s="1"/>
  <c r="E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<sst xmlns="http://schemas.openxmlformats.org/spreadsheetml/2006/main" count="4369" uniqueCount="3422">
  <si>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</si>
  <si>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</si>
  <si>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</si>
  <si>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</si>
  <si>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</si>
  <si>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</si>
  <si>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</si>
  <si>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</si>
  <si>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</si>
  <si>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</si>
  <si>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</si>
  <si>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</si>
  <si>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</si>
  <si>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</si>
  <si>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</si>
  <si>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</si>
  <si>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</si>
  <si>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</si>
  <si>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</si>
  <si>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</si>
  <si>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</si>
  <si>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</si>
  <si>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</si>
  <si>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</si>
  <si>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</si>
  <si>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</si>
  <si>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</si>
  <si>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</si>
  <si>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</si>
  <si>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</si>
  <si>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</si>
  <si>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VUKOVAR</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</si>
  <si>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</si>
  <si>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</si>
  <si>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</si>
  <si>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</si>
  <si>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</si>
  <si>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</si>
  <si>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</si>
  <si>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</si>
  <si>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</si>
  <si>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</si>
  <si>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</si>
  <si>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</si>
  <si>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</si>
  <si>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</si>
  <si>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</si>
  <si>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</si>
  <si>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</si>
  <si>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37429 - GRAD VUKOVAR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</si>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</sst>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24631653.830000002</v>
      </c>
      <c r="D2" s="6">
        <f>'PR-RAS'!E6</f>
        <v>19479872.470000003</v>
      </c>
      <c r="E2" s="6">
        <v>0</v>
      </c>
      <c r="F2" s="6">
        <v>0</v>
      </c>
      <c r="G2" s="7">
        <f t="shared" ref="G2:G264" si="0">(B2/1000)*(C2*1+D2*2)</f>
        <v>63591.398770000014</v>
      </c>
      <c r="H2" s="7">
        <f t="shared" ref="H2:H264" si="1">ABS(C2-ROUND(C2,0))+ABS(D2-ROUND(D2,0))</f>
        <v>0.64000000059604645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3332343.9100000006</v>
      </c>
      <c r="D3" s="1">
        <f>'PR-RAS'!E7</f>
        <v>4883432.8900000006</v>
      </c>
      <c r="E3" s="1">
        <v>0</v>
      </c>
      <c r="F3" s="1">
        <v>0</v>
      </c>
      <c r="G3" s="2">
        <f t="shared" si="0"/>
        <v>26198.419380000003</v>
      </c>
      <c r="H3" s="2">
        <f t="shared" si="1"/>
        <v>0.19999999878928065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2667845.9400000004</v>
      </c>
      <c r="D4" s="1">
        <f>'PR-RAS'!E8</f>
        <v>4159284.19</v>
      </c>
      <c r="E4" s="1">
        <v>0</v>
      </c>
      <c r="F4" s="1">
        <v>0</v>
      </c>
      <c r="G4" s="2">
        <f t="shared" si="0"/>
        <v>32959.242960000003</v>
      </c>
      <c r="H4" s="2">
        <f t="shared" si="1"/>
        <v>0.24999999953433871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2328910.39</v>
      </c>
      <c r="D5" s="1">
        <f>'PR-RAS'!E9</f>
        <v>3405243.8</v>
      </c>
      <c r="E5" s="1">
        <v>0</v>
      </c>
      <c r="F5" s="1">
        <v>0</v>
      </c>
      <c r="G5" s="2">
        <f t="shared" si="0"/>
        <v>36557.591960000005</v>
      </c>
      <c r="H5" s="2">
        <f t="shared" si="1"/>
        <v>0.59000000031664968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423797.73</v>
      </c>
      <c r="D6" s="1">
        <f>'PR-RAS'!E10</f>
        <v>545569.64</v>
      </c>
      <c r="E6" s="1">
        <v>0</v>
      </c>
      <c r="F6" s="1">
        <v>0</v>
      </c>
      <c r="G6" s="2">
        <f t="shared" si="0"/>
        <v>7574.68505</v>
      </c>
      <c r="H6" s="2">
        <f t="shared" si="1"/>
        <v>0.63000000000465661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180129.17</v>
      </c>
      <c r="D7" s="1">
        <f>'PR-RAS'!E11</f>
        <v>177402.49</v>
      </c>
      <c r="E7" s="1">
        <v>0</v>
      </c>
      <c r="F7" s="1">
        <v>0</v>
      </c>
      <c r="G7" s="2">
        <f t="shared" si="0"/>
        <v>3209.6049000000003</v>
      </c>
      <c r="H7" s="2">
        <f t="shared" si="1"/>
        <v>0.66000000000349246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227321.5</v>
      </c>
      <c r="D8" s="1">
        <f>'PR-RAS'!E12</f>
        <v>472071.53</v>
      </c>
      <c r="E8" s="1">
        <v>0</v>
      </c>
      <c r="F8" s="1">
        <v>0</v>
      </c>
      <c r="G8" s="2">
        <f t="shared" si="0"/>
        <v>8200.2519200000006</v>
      </c>
      <c r="H8" s="2">
        <f t="shared" si="1"/>
        <v>0.96999999997206032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166160.18</v>
      </c>
      <c r="D9" s="1">
        <f>'PR-RAS'!E13</f>
        <v>255635.75</v>
      </c>
      <c r="E9" s="1">
        <v>0</v>
      </c>
      <c r="F9" s="1">
        <v>0</v>
      </c>
      <c r="G9" s="2">
        <f t="shared" si="0"/>
        <v>5419.4534399999993</v>
      </c>
      <c r="H9" s="2">
        <f t="shared" si="1"/>
        <v>0.42999999999301508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1986.37</v>
      </c>
      <c r="E10" s="1">
        <v>0</v>
      </c>
      <c r="F10" s="1">
        <v>0</v>
      </c>
      <c r="G10" s="2">
        <f t="shared" si="0"/>
        <v>35.754659999999994</v>
      </c>
      <c r="H10" s="2">
        <f t="shared" si="1"/>
        <v>0.36999999999989086</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658473.03</v>
      </c>
      <c r="D11" s="1">
        <f>'PR-RAS'!E15</f>
        <v>698625.39</v>
      </c>
      <c r="E11" s="1">
        <v>0</v>
      </c>
      <c r="F11" s="1">
        <v>0</v>
      </c>
      <c r="G11" s="2">
        <f t="shared" si="0"/>
        <v>20557.238100000002</v>
      </c>
      <c r="H11" s="2">
        <f t="shared" si="1"/>
        <v>0.42000000004190952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599698.44999999995</v>
      </c>
      <c r="D19" s="1">
        <f>'PR-RAS'!E23</f>
        <v>644545.30000000005</v>
      </c>
      <c r="E19" s="1">
        <v>0</v>
      </c>
      <c r="F19" s="1">
        <v>0</v>
      </c>
      <c r="G19" s="2">
        <f t="shared" si="0"/>
        <v>33998.202899999997</v>
      </c>
      <c r="H19" s="2">
        <f t="shared" si="1"/>
        <v>0.75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4147.8599999999997</v>
      </c>
      <c r="D20" s="1">
        <f>'PR-RAS'!E24</f>
        <v>4207.6400000000003</v>
      </c>
      <c r="E20" s="1">
        <v>0</v>
      </c>
      <c r="F20" s="1">
        <v>0</v>
      </c>
      <c r="G20" s="2">
        <f t="shared" si="0"/>
        <v>238.69965999999999</v>
      </c>
      <c r="H20" s="2">
        <f t="shared" si="1"/>
        <v>0.5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595550.59</v>
      </c>
      <c r="D23" s="1">
        <f>'PR-RAS'!E27</f>
        <v>640337.66</v>
      </c>
      <c r="E23" s="1">
        <v>0</v>
      </c>
      <c r="F23" s="1">
        <v>0</v>
      </c>
      <c r="G23" s="2">
        <f t="shared" si="0"/>
        <v>41276.970020000001</v>
      </c>
      <c r="H23" s="2">
        <f t="shared" si="1"/>
        <v>0.75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64799.519999999997</v>
      </c>
      <c r="D25" s="1">
        <f>'PR-RAS'!E29</f>
        <v>79603.399999999994</v>
      </c>
      <c r="E25" s="1">
        <v>0</v>
      </c>
      <c r="F25" s="1">
        <v>0</v>
      </c>
      <c r="G25" s="2">
        <f t="shared" si="0"/>
        <v>5376.1516799999999</v>
      </c>
      <c r="H25" s="2">
        <f t="shared" si="1"/>
        <v>0.87999999999738066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64645.2</v>
      </c>
      <c r="D27" s="1">
        <f>'PR-RAS'!E31</f>
        <v>79586.789999999994</v>
      </c>
      <c r="E27" s="1">
        <v>0</v>
      </c>
      <c r="F27" s="1">
        <v>0</v>
      </c>
      <c r="G27" s="2">
        <f t="shared" si="0"/>
        <v>5819.2882799999988</v>
      </c>
      <c r="H27" s="2">
        <f t="shared" si="1"/>
        <v>0.41000000000349246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154.32</v>
      </c>
      <c r="D29" s="1">
        <f>'PR-RAS'!E33</f>
        <v>16.61</v>
      </c>
      <c r="E29" s="1">
        <v>0</v>
      </c>
      <c r="F29" s="1">
        <v>0</v>
      </c>
      <c r="G29" s="2">
        <f t="shared" si="0"/>
        <v>5.2511200000000002</v>
      </c>
      <c r="H29" s="2">
        <f t="shared" si="1"/>
        <v>0.70999999999999375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17788000.080000002</v>
      </c>
      <c r="D46" s="1">
        <f>'PR-RAS'!E50</f>
        <v>11924480.200000001</v>
      </c>
      <c r="E46" s="1">
        <v>0</v>
      </c>
      <c r="F46" s="1">
        <v>0</v>
      </c>
      <c r="G46" s="2">
        <f t="shared" si="0"/>
        <v>1873663.2216</v>
      </c>
      <c r="H46" s="2">
        <f t="shared" si="1"/>
        <v>0.28000000305473804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68989.72</v>
      </c>
      <c r="D50" s="1">
        <f>'PR-RAS'!E54</f>
        <v>0</v>
      </c>
      <c r="E50" s="1">
        <v>0</v>
      </c>
      <c r="F50" s="1">
        <v>0</v>
      </c>
      <c r="G50" s="2">
        <f t="shared" si="0"/>
        <v>3380.4962800000003</v>
      </c>
      <c r="H50" s="2">
        <f t="shared" si="1"/>
        <v>0.27999999999883585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68989.72</v>
      </c>
      <c r="D51" s="1">
        <f>'PR-RAS'!E55</f>
        <v>0</v>
      </c>
      <c r="E51" s="1">
        <v>0</v>
      </c>
      <c r="F51" s="1">
        <v>0</v>
      </c>
      <c r="G51" s="2">
        <f t="shared" si="0"/>
        <v>3449.4860000000003</v>
      </c>
      <c r="H51" s="2">
        <f t="shared" si="1"/>
        <v>0.27999999999883585</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9947920.870000001</v>
      </c>
      <c r="D55" s="1">
        <f>'PR-RAS'!E59</f>
        <v>8699027.870000001</v>
      </c>
      <c r="E55" s="1">
        <v>0</v>
      </c>
      <c r="F55" s="1">
        <v>0</v>
      </c>
      <c r="G55" s="2">
        <f t="shared" si="0"/>
        <v>1476682.7369400002</v>
      </c>
      <c r="H55" s="2">
        <f t="shared" si="1"/>
        <v>0.25999999791383743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7101610.4400000004</v>
      </c>
      <c r="D56" s="1">
        <f>'PR-RAS'!E60</f>
        <v>6024015.5800000001</v>
      </c>
      <c r="E56" s="1">
        <v>0</v>
      </c>
      <c r="F56" s="1">
        <v>0</v>
      </c>
      <c r="G56" s="2">
        <f t="shared" si="0"/>
        <v>1053230.2880000002</v>
      </c>
      <c r="H56" s="2">
        <f t="shared" si="1"/>
        <v>0.86000000033527613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2846310.43</v>
      </c>
      <c r="D57" s="1">
        <f>'PR-RAS'!E61</f>
        <v>2675012.29</v>
      </c>
      <c r="E57" s="1">
        <v>0</v>
      </c>
      <c r="F57" s="1">
        <v>0</v>
      </c>
      <c r="G57" s="2">
        <f t="shared" si="0"/>
        <v>458994.76056000002</v>
      </c>
      <c r="H57" s="2">
        <f t="shared" si="1"/>
        <v>0.72000000020489097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394241.38</v>
      </c>
      <c r="D58" s="1">
        <f>'PR-RAS'!E62</f>
        <v>495498.93000000005</v>
      </c>
      <c r="E58" s="1">
        <v>0</v>
      </c>
      <c r="F58" s="1">
        <v>0</v>
      </c>
      <c r="G58" s="2">
        <f t="shared" si="0"/>
        <v>78958.636680000011</v>
      </c>
      <c r="H58" s="2">
        <f t="shared" si="1"/>
        <v>0.44999999995343387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319203.21999999997</v>
      </c>
      <c r="D59" s="1">
        <f>'PR-RAS'!E63</f>
        <v>302911.53000000003</v>
      </c>
      <c r="E59" s="1">
        <v>0</v>
      </c>
      <c r="F59" s="1">
        <v>0</v>
      </c>
      <c r="G59" s="2">
        <f t="shared" si="0"/>
        <v>53651.524240000006</v>
      </c>
      <c r="H59" s="2">
        <f t="shared" si="1"/>
        <v>0.68999999994412065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75038.16</v>
      </c>
      <c r="D60" s="1">
        <f>'PR-RAS'!E64</f>
        <v>192587.4</v>
      </c>
      <c r="E60" s="1">
        <v>0</v>
      </c>
      <c r="F60" s="1">
        <v>0</v>
      </c>
      <c r="G60" s="2">
        <f t="shared" si="0"/>
        <v>27152.564639999997</v>
      </c>
      <c r="H60" s="2">
        <f t="shared" si="1"/>
        <v>0.55999999999767169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1834924.57</v>
      </c>
      <c r="D61" s="1">
        <f>'PR-RAS'!E65</f>
        <v>1846584.09</v>
      </c>
      <c r="E61" s="1">
        <v>0</v>
      </c>
      <c r="F61" s="1">
        <v>0</v>
      </c>
      <c r="G61" s="2">
        <f t="shared" si="0"/>
        <v>331685.565</v>
      </c>
      <c r="H61" s="2">
        <f t="shared" si="1"/>
        <v>0.52000000001862645</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1834924.57</v>
      </c>
      <c r="D62" s="1">
        <f>'PR-RAS'!E66</f>
        <v>1846584.09</v>
      </c>
      <c r="E62" s="1">
        <v>0</v>
      </c>
      <c r="F62" s="1">
        <v>0</v>
      </c>
      <c r="G62" s="2">
        <f t="shared" si="0"/>
        <v>337213.65775000001</v>
      </c>
      <c r="H62" s="2">
        <f t="shared" si="1"/>
        <v>0.52000000001862645</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5541923.54</v>
      </c>
      <c r="D70" s="1">
        <f>'PR-RAS'!E74</f>
        <v>883369.31</v>
      </c>
      <c r="E70" s="1">
        <v>0</v>
      </c>
      <c r="F70" s="1">
        <v>0</v>
      </c>
      <c r="G70" s="2">
        <f t="shared" si="0"/>
        <v>504297.68904000003</v>
      </c>
      <c r="H70" s="2">
        <f t="shared" si="1"/>
        <v>0.77000000001862645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105800.46</v>
      </c>
      <c r="D71" s="1">
        <f>'PR-RAS'!E75</f>
        <v>368602.35</v>
      </c>
      <c r="E71" s="1">
        <v>0</v>
      </c>
      <c r="F71" s="1">
        <v>0</v>
      </c>
      <c r="G71" s="2">
        <f t="shared" si="0"/>
        <v>59010.361199999999</v>
      </c>
      <c r="H71" s="2">
        <f t="shared" si="1"/>
        <v>0.80999999998311978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5436123.0800000001</v>
      </c>
      <c r="D72" s="1">
        <f>'PR-RAS'!E76</f>
        <v>514766.96</v>
      </c>
      <c r="E72" s="1">
        <v>0</v>
      </c>
      <c r="F72" s="1">
        <v>0</v>
      </c>
      <c r="G72" s="2">
        <f t="shared" si="0"/>
        <v>459061.64699999994</v>
      </c>
      <c r="H72" s="2">
        <f t="shared" si="1"/>
        <v>0.12000000005355105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650378.23</v>
      </c>
      <c r="D78" s="1">
        <f>'PR-RAS'!E82</f>
        <v>784822.44</v>
      </c>
      <c r="E78" s="1">
        <v>0</v>
      </c>
      <c r="F78" s="1">
        <v>0</v>
      </c>
      <c r="G78" s="2">
        <f t="shared" si="0"/>
        <v>170941.77946999998</v>
      </c>
      <c r="H78" s="2">
        <f t="shared" si="1"/>
        <v>0.66999999992549419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225867.47</v>
      </c>
      <c r="D79" s="1">
        <f>'PR-RAS'!E83</f>
        <v>328351.32</v>
      </c>
      <c r="E79" s="1">
        <v>0</v>
      </c>
      <c r="F79" s="1">
        <v>0</v>
      </c>
      <c r="G79" s="2">
        <f t="shared" si="0"/>
        <v>68840.468580000001</v>
      </c>
      <c r="H79" s="2">
        <f t="shared" si="1"/>
        <v>0.79000000000814907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609.53</v>
      </c>
      <c r="D81" s="1">
        <f>'PR-RAS'!E85</f>
        <v>1003.55</v>
      </c>
      <c r="E81" s="1">
        <v>0</v>
      </c>
      <c r="F81" s="1">
        <v>0</v>
      </c>
      <c r="G81" s="2">
        <f t="shared" si="0"/>
        <v>209.33040000000003</v>
      </c>
      <c r="H81" s="2">
        <f t="shared" si="1"/>
        <v>0.92000000000007276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1816.23</v>
      </c>
      <c r="D82" s="1">
        <f>'PR-RAS'!E86</f>
        <v>1062.81</v>
      </c>
      <c r="E82" s="1">
        <v>0</v>
      </c>
      <c r="F82" s="1">
        <v>0</v>
      </c>
      <c r="G82" s="2">
        <f t="shared" si="0"/>
        <v>319.28985</v>
      </c>
      <c r="H82" s="2">
        <f t="shared" si="1"/>
        <v>0.42000000000007276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223441.71</v>
      </c>
      <c r="D85" s="1">
        <f>'PR-RAS'!E89</f>
        <v>326284.96000000002</v>
      </c>
      <c r="E85" s="1">
        <v>0</v>
      </c>
      <c r="F85" s="1">
        <v>0</v>
      </c>
      <c r="G85" s="2">
        <f t="shared" si="0"/>
        <v>73584.976920000001</v>
      </c>
      <c r="H85" s="2">
        <f t="shared" si="1"/>
        <v>0.32999999998719431</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424510.75999999995</v>
      </c>
      <c r="D87" s="1">
        <f>'PR-RAS'!E91</f>
        <v>456471.11999999994</v>
      </c>
      <c r="E87" s="1">
        <v>0</v>
      </c>
      <c r="F87" s="1">
        <v>0</v>
      </c>
      <c r="G87" s="2">
        <f t="shared" si="0"/>
        <v>115020.95799999997</v>
      </c>
      <c r="H87" s="2">
        <f t="shared" si="1"/>
        <v>0.35999999998603016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33736.04</v>
      </c>
      <c r="D88" s="1">
        <f>'PR-RAS'!E92</f>
        <v>47702.35</v>
      </c>
      <c r="E88" s="1">
        <v>0</v>
      </c>
      <c r="F88" s="1">
        <v>0</v>
      </c>
      <c r="G88" s="2">
        <f t="shared" si="0"/>
        <v>11235.244379999998</v>
      </c>
      <c r="H88" s="2">
        <f t="shared" si="1"/>
        <v>0.38999999999941792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389598.23</v>
      </c>
      <c r="D89" s="1">
        <f>'PR-RAS'!E93</f>
        <v>406008.41</v>
      </c>
      <c r="E89" s="1">
        <v>0</v>
      </c>
      <c r="F89" s="1">
        <v>0</v>
      </c>
      <c r="G89" s="2">
        <f t="shared" si="0"/>
        <v>105742.12439999997</v>
      </c>
      <c r="H89" s="2">
        <f t="shared" si="1"/>
        <v>0.63999999995576218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1136.67</v>
      </c>
      <c r="D90" s="1">
        <f>'PR-RAS'!E94</f>
        <v>2720.54</v>
      </c>
      <c r="E90" s="1">
        <v>0</v>
      </c>
      <c r="F90" s="1">
        <v>0</v>
      </c>
      <c r="G90" s="2">
        <f t="shared" si="0"/>
        <v>585.41975000000002</v>
      </c>
      <c r="H90" s="2">
        <f t="shared" si="1"/>
        <v>0.78999999999996362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39.82</v>
      </c>
      <c r="D93" s="1">
        <f>'PR-RAS'!E97</f>
        <v>39.82</v>
      </c>
      <c r="E93" s="1">
        <v>0</v>
      </c>
      <c r="F93" s="1">
        <v>0</v>
      </c>
      <c r="G93" s="2">
        <f t="shared" si="0"/>
        <v>10.990320000000001</v>
      </c>
      <c r="H93" s="2">
        <f t="shared" si="1"/>
        <v>0.35999999999999943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1567319.39</v>
      </c>
      <c r="D102" s="1">
        <f>'PR-RAS'!E106</f>
        <v>1628706.24</v>
      </c>
      <c r="E102" s="1">
        <v>0</v>
      </c>
      <c r="F102" s="1">
        <v>0</v>
      </c>
      <c r="G102" s="2">
        <f t="shared" si="0"/>
        <v>487297.91887000005</v>
      </c>
      <c r="H102" s="2">
        <f t="shared" si="1"/>
        <v>0.62999999988824129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323816.82</v>
      </c>
      <c r="D103" s="1">
        <f>'PR-RAS'!E107</f>
        <v>379773.89</v>
      </c>
      <c r="E103" s="1">
        <v>0</v>
      </c>
      <c r="F103" s="1">
        <v>0</v>
      </c>
      <c r="G103" s="2">
        <f t="shared" si="0"/>
        <v>110503.18920000001</v>
      </c>
      <c r="H103" s="2">
        <f t="shared" si="1"/>
        <v>0.28999999997904524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255939.42</v>
      </c>
      <c r="D105" s="1">
        <f>'PR-RAS'!E109</f>
        <v>328728.77</v>
      </c>
      <c r="E105" s="1">
        <v>0</v>
      </c>
      <c r="F105" s="1">
        <v>0</v>
      </c>
      <c r="G105" s="2">
        <f t="shared" si="0"/>
        <v>94993.283840000004</v>
      </c>
      <c r="H105" s="2">
        <f t="shared" si="1"/>
        <v>0.64999999999417923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10700.11</v>
      </c>
      <c r="D106" s="1">
        <f>'PR-RAS'!E110</f>
        <v>5781.59</v>
      </c>
      <c r="E106" s="1">
        <v>0</v>
      </c>
      <c r="F106" s="1">
        <v>0</v>
      </c>
      <c r="G106" s="2">
        <f t="shared" si="0"/>
        <v>2337.64545</v>
      </c>
      <c r="H106" s="2">
        <f t="shared" si="1"/>
        <v>0.52000000000043656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57177.29</v>
      </c>
      <c r="D107" s="1">
        <f>'PR-RAS'!E111</f>
        <v>45263.53</v>
      </c>
      <c r="E107" s="1">
        <v>0</v>
      </c>
      <c r="F107" s="1">
        <v>0</v>
      </c>
      <c r="G107" s="2">
        <f t="shared" si="0"/>
        <v>15656.661099999999</v>
      </c>
      <c r="H107" s="2">
        <f t="shared" si="1"/>
        <v>0.76000000000203727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61653.38</v>
      </c>
      <c r="D108" s="1">
        <f>'PR-RAS'!E112</f>
        <v>62026.44</v>
      </c>
      <c r="E108" s="1">
        <v>0</v>
      </c>
      <c r="F108" s="1">
        <v>0</v>
      </c>
      <c r="G108" s="2">
        <f t="shared" si="0"/>
        <v>19870.569820000001</v>
      </c>
      <c r="H108" s="2">
        <f t="shared" si="1"/>
        <v>0.81999999999970896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831.1</v>
      </c>
      <c r="D110" s="1">
        <f>'PR-RAS'!E114</f>
        <v>2897.23</v>
      </c>
      <c r="E110" s="1">
        <v>0</v>
      </c>
      <c r="F110" s="1">
        <v>0</v>
      </c>
      <c r="G110" s="2">
        <f t="shared" si="0"/>
        <v>722.18604000000005</v>
      </c>
      <c r="H110" s="2">
        <f t="shared" si="1"/>
        <v>0.33000000000004093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377.36</v>
      </c>
      <c r="D111" s="1">
        <f>'PR-RAS'!E115</f>
        <v>1780.53</v>
      </c>
      <c r="E111" s="1">
        <v>0</v>
      </c>
      <c r="F111" s="1">
        <v>0</v>
      </c>
      <c r="G111" s="2">
        <f t="shared" si="0"/>
        <v>433.22620000000001</v>
      </c>
      <c r="H111" s="2">
        <f t="shared" si="1"/>
        <v>0.83000000000004093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60444.92</v>
      </c>
      <c r="D113" s="1">
        <f>'PR-RAS'!E117</f>
        <v>57348.68</v>
      </c>
      <c r="E113" s="1">
        <v>0</v>
      </c>
      <c r="F113" s="1">
        <v>0</v>
      </c>
      <c r="G113" s="2">
        <f t="shared" si="0"/>
        <v>19615.935359999999</v>
      </c>
      <c r="H113" s="2">
        <f t="shared" si="1"/>
        <v>0.40000000000145519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1181849.19</v>
      </c>
      <c r="D116" s="1">
        <f>'PR-RAS'!E120</f>
        <v>1186905.9099999999</v>
      </c>
      <c r="E116" s="1">
        <v>0</v>
      </c>
      <c r="F116" s="1">
        <v>0</v>
      </c>
      <c r="G116" s="2">
        <f t="shared" si="0"/>
        <v>408901.01614999998</v>
      </c>
      <c r="H116" s="2">
        <f t="shared" si="1"/>
        <v>0.28000000002793968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13023.04</v>
      </c>
      <c r="D117" s="1">
        <f>'PR-RAS'!E121</f>
        <v>6623.47</v>
      </c>
      <c r="E117" s="1">
        <v>0</v>
      </c>
      <c r="F117" s="1">
        <v>0</v>
      </c>
      <c r="G117" s="2">
        <f t="shared" si="0"/>
        <v>3047.3176800000006</v>
      </c>
      <c r="H117" s="2">
        <f t="shared" si="1"/>
        <v>0.51000000000112777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1168826.1499999999</v>
      </c>
      <c r="D118" s="1">
        <f>'PR-RAS'!E122</f>
        <v>1180282.44</v>
      </c>
      <c r="E118" s="1">
        <v>0</v>
      </c>
      <c r="F118" s="1">
        <v>0</v>
      </c>
      <c r="G118" s="2">
        <f t="shared" si="0"/>
        <v>412938.75050999998</v>
      </c>
      <c r="H118" s="2">
        <f t="shared" si="1"/>
        <v>0.58999999985098839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161295.4</v>
      </c>
      <c r="D120" s="1">
        <f>'PR-RAS'!E124</f>
        <v>130099.16</v>
      </c>
      <c r="E120" s="1">
        <v>0</v>
      </c>
      <c r="F120" s="1">
        <v>0</v>
      </c>
      <c r="G120" s="2">
        <f t="shared" si="0"/>
        <v>50157.752679999998</v>
      </c>
      <c r="H120" s="2">
        <f t="shared" si="1"/>
        <v>0.55999999999767169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96194.86</v>
      </c>
      <c r="D121" s="1">
        <f>'PR-RAS'!E125</f>
        <v>92428.5</v>
      </c>
      <c r="E121" s="1">
        <v>0</v>
      </c>
      <c r="F121" s="1">
        <v>0</v>
      </c>
      <c r="G121" s="2">
        <f t="shared" si="0"/>
        <v>33726.2232</v>
      </c>
      <c r="H121" s="2">
        <f t="shared" si="1"/>
        <v>0.63999999999941792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7362.96</v>
      </c>
      <c r="D122" s="1">
        <f>'PR-RAS'!E126</f>
        <v>1902.32</v>
      </c>
      <c r="E122" s="1">
        <v>0</v>
      </c>
      <c r="F122" s="1">
        <v>0</v>
      </c>
      <c r="G122" s="2">
        <f t="shared" si="0"/>
        <v>1351.2796000000001</v>
      </c>
      <c r="H122" s="2">
        <f t="shared" si="1"/>
        <v>0.35999999999989996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88831.9</v>
      </c>
      <c r="D123" s="1">
        <f>'PR-RAS'!E127</f>
        <v>90526.18</v>
      </c>
      <c r="E123" s="1">
        <v>0</v>
      </c>
      <c r="F123" s="1">
        <v>0</v>
      </c>
      <c r="G123" s="2">
        <f t="shared" si="0"/>
        <v>32925.879719999997</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65100.54</v>
      </c>
      <c r="D124" s="1">
        <f>'PR-RAS'!E128</f>
        <v>37670.660000000003</v>
      </c>
      <c r="E124" s="1">
        <v>0</v>
      </c>
      <c r="F124" s="1">
        <v>0</v>
      </c>
      <c r="G124" s="2">
        <f t="shared" si="0"/>
        <v>17274.34878</v>
      </c>
      <c r="H124" s="2">
        <f t="shared" si="1"/>
        <v>0.79999999999563443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65100.54</v>
      </c>
      <c r="D125" s="1">
        <f>'PR-RAS'!E129</f>
        <v>36827</v>
      </c>
      <c r="E125" s="1">
        <v>0</v>
      </c>
      <c r="F125" s="1">
        <v>0</v>
      </c>
      <c r="G125" s="2">
        <f t="shared" si="0"/>
        <v>17205.562959999999</v>
      </c>
      <c r="H125" s="2">
        <f t="shared" si="1"/>
        <v>0.45999999999912689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843.66</v>
      </c>
      <c r="E126" s="1">
        <v>0</v>
      </c>
      <c r="F126" s="1">
        <v>0</v>
      </c>
      <c r="G126" s="2">
        <f t="shared" si="0"/>
        <v>210.91499999999999</v>
      </c>
      <c r="H126" s="2">
        <f t="shared" si="1"/>
        <v>0.34000000000003183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1132316.8199999998</v>
      </c>
      <c r="D135" s="1">
        <f>'PR-RAS'!E139</f>
        <v>128331.54</v>
      </c>
      <c r="E135" s="1">
        <v>0</v>
      </c>
      <c r="F135" s="1">
        <v>0</v>
      </c>
      <c r="G135" s="2">
        <f t="shared" si="0"/>
        <v>186123.30660000001</v>
      </c>
      <c r="H135" s="2">
        <f t="shared" si="1"/>
        <v>0.64000000017404091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9764.1400000000012</v>
      </c>
      <c r="D136" s="1">
        <f>'PR-RAS'!E140</f>
        <v>10367.25</v>
      </c>
      <c r="E136" s="1">
        <v>0</v>
      </c>
      <c r="F136" s="1">
        <v>0</v>
      </c>
      <c r="G136" s="2">
        <f t="shared" si="0"/>
        <v>4117.3164000000006</v>
      </c>
      <c r="H136" s="2">
        <f t="shared" si="1"/>
        <v>0.39000000000123691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193.94</v>
      </c>
      <c r="D142" s="1">
        <f>'PR-RAS'!E146</f>
        <v>0</v>
      </c>
      <c r="E142" s="1">
        <v>0</v>
      </c>
      <c r="F142" s="1">
        <v>0</v>
      </c>
      <c r="G142" s="2">
        <f t="shared" si="0"/>
        <v>27.345539999999996</v>
      </c>
      <c r="H142" s="2">
        <f t="shared" si="1"/>
        <v>6.0000000000002274E-2</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9570.2000000000007</v>
      </c>
      <c r="D145" s="1">
        <f>'PR-RAS'!E149</f>
        <v>10367.25</v>
      </c>
      <c r="E145" s="1">
        <v>0</v>
      </c>
      <c r="F145" s="1">
        <v>0</v>
      </c>
      <c r="G145" s="2">
        <f t="shared" si="0"/>
        <v>4363.8768</v>
      </c>
      <c r="H145" s="2">
        <f t="shared" si="1"/>
        <v>0.4500000000007276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1122552.68</v>
      </c>
      <c r="D146" s="1">
        <f>'PR-RAS'!E150</f>
        <v>117964.29</v>
      </c>
      <c r="E146" s="1">
        <v>0</v>
      </c>
      <c r="F146" s="1">
        <v>0</v>
      </c>
      <c r="G146" s="2">
        <f t="shared" si="0"/>
        <v>196979.78269999998</v>
      </c>
      <c r="H146" s="2">
        <f t="shared" si="1"/>
        <v>0.61000000005878974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16483019.41</v>
      </c>
      <c r="D147" s="1">
        <f>'PR-RAS'!E151</f>
        <v>17462031.02</v>
      </c>
      <c r="E147" s="1">
        <v>0</v>
      </c>
      <c r="F147" s="1">
        <v>0</v>
      </c>
      <c r="G147" s="2">
        <f t="shared" si="0"/>
        <v>7505433.8916999996</v>
      </c>
      <c r="H147" s="2">
        <f t="shared" si="1"/>
        <v>0.42999999970197678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1514678.59</v>
      </c>
      <c r="D148" s="1">
        <f>'PR-RAS'!E152</f>
        <v>1641861.6300000001</v>
      </c>
      <c r="E148" s="1">
        <v>0</v>
      </c>
      <c r="F148" s="1">
        <v>0</v>
      </c>
      <c r="G148" s="2">
        <f t="shared" si="0"/>
        <v>705365.07195000001</v>
      </c>
      <c r="H148" s="2">
        <f t="shared" si="1"/>
        <v>0.77999999979510903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1240880.78</v>
      </c>
      <c r="D149" s="1">
        <f>'PR-RAS'!E153</f>
        <v>1314995.6400000001</v>
      </c>
      <c r="E149" s="1">
        <v>0</v>
      </c>
      <c r="F149" s="1">
        <v>0</v>
      </c>
      <c r="G149" s="2">
        <f t="shared" si="0"/>
        <v>572889.06488000008</v>
      </c>
      <c r="H149" s="2">
        <f t="shared" si="1"/>
        <v>0.57999999984167516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1240880.78</v>
      </c>
      <c r="D150" s="1">
        <f>'PR-RAS'!E154</f>
        <v>1313939.6200000001</v>
      </c>
      <c r="E150" s="1">
        <v>0</v>
      </c>
      <c r="F150" s="1">
        <v>0</v>
      </c>
      <c r="G150" s="2">
        <f t="shared" si="0"/>
        <v>576445.2429800001</v>
      </c>
      <c r="H150" s="2">
        <f t="shared" si="1"/>
        <v>0.59999999986030161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1056.02</v>
      </c>
      <c r="E151" s="1">
        <v>0</v>
      </c>
      <c r="F151" s="1">
        <v>0</v>
      </c>
      <c r="G151" s="2">
        <f t="shared" si="0"/>
        <v>316.80599999999998</v>
      </c>
      <c r="H151" s="2">
        <f t="shared" si="1"/>
        <v>1.999999999998181E-2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70735.97</v>
      </c>
      <c r="D154" s="1">
        <f>'PR-RAS'!E158</f>
        <v>113760.43</v>
      </c>
      <c r="E154" s="1">
        <v>0</v>
      </c>
      <c r="F154" s="1">
        <v>0</v>
      </c>
      <c r="G154" s="2">
        <f t="shared" si="0"/>
        <v>45633.294989999995</v>
      </c>
      <c r="H154" s="2">
        <f t="shared" si="1"/>
        <v>0.45999999999185093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203061.84</v>
      </c>
      <c r="D155" s="1">
        <f>'PR-RAS'!E159</f>
        <v>213105.56</v>
      </c>
      <c r="E155" s="1">
        <v>0</v>
      </c>
      <c r="F155" s="1">
        <v>0</v>
      </c>
      <c r="G155" s="2">
        <f t="shared" si="0"/>
        <v>96908.035839999997</v>
      </c>
      <c r="H155" s="2">
        <f t="shared" si="1"/>
        <v>0.60000000000582077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203061.84</v>
      </c>
      <c r="D157" s="1">
        <f>'PR-RAS'!E161</f>
        <v>213105.56</v>
      </c>
      <c r="E157" s="1">
        <v>0</v>
      </c>
      <c r="F157" s="1">
        <v>0</v>
      </c>
      <c r="G157" s="2">
        <f t="shared" si="0"/>
        <v>98166.581760000001</v>
      </c>
      <c r="H157" s="2">
        <f t="shared" si="1"/>
        <v>0.60000000000582077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5654476.2800000003</v>
      </c>
      <c r="D159" s="1">
        <f>'PR-RAS'!E163</f>
        <v>5628927.2599999998</v>
      </c>
      <c r="E159" s="1">
        <v>0</v>
      </c>
      <c r="F159" s="1">
        <v>0</v>
      </c>
      <c r="G159" s="2">
        <f t="shared" si="0"/>
        <v>2672148.2664000001</v>
      </c>
      <c r="H159" s="2">
        <f t="shared" si="1"/>
        <v>0.5400000000372529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41727.130000000005</v>
      </c>
      <c r="D160" s="1">
        <f>'PR-RAS'!E164</f>
        <v>41840.569999999992</v>
      </c>
      <c r="E160" s="1">
        <v>0</v>
      </c>
      <c r="F160" s="1">
        <v>0</v>
      </c>
      <c r="G160" s="2">
        <f t="shared" si="0"/>
        <v>19939.914929999999</v>
      </c>
      <c r="H160" s="2">
        <f t="shared" si="1"/>
        <v>0.56000000001222361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9569.4599999999991</v>
      </c>
      <c r="D161" s="1">
        <f>'PR-RAS'!E165</f>
        <v>24338.45</v>
      </c>
      <c r="E161" s="1">
        <v>0</v>
      </c>
      <c r="F161" s="1">
        <v>0</v>
      </c>
      <c r="G161" s="2">
        <f t="shared" si="0"/>
        <v>9319.4176000000007</v>
      </c>
      <c r="H161" s="2">
        <f t="shared" si="1"/>
        <v>0.90999999999985448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13693.54</v>
      </c>
      <c r="D162" s="1">
        <f>'PR-RAS'!E166</f>
        <v>12075.61</v>
      </c>
      <c r="E162" s="1">
        <v>0</v>
      </c>
      <c r="F162" s="1">
        <v>0</v>
      </c>
      <c r="G162" s="2">
        <f t="shared" si="0"/>
        <v>6093.0063600000003</v>
      </c>
      <c r="H162" s="2">
        <f t="shared" si="1"/>
        <v>0.84999999999854481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17968.41</v>
      </c>
      <c r="D163" s="1">
        <f>'PR-RAS'!E167</f>
        <v>4670.67</v>
      </c>
      <c r="E163" s="1">
        <v>0</v>
      </c>
      <c r="F163" s="1">
        <v>0</v>
      </c>
      <c r="G163" s="2">
        <f t="shared" si="0"/>
        <v>4424.1795000000002</v>
      </c>
      <c r="H163" s="2">
        <f t="shared" si="1"/>
        <v>0.73999999999978172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495.72</v>
      </c>
      <c r="D164" s="1">
        <f>'PR-RAS'!E168</f>
        <v>755.84</v>
      </c>
      <c r="E164" s="1">
        <v>0</v>
      </c>
      <c r="F164" s="1">
        <v>0</v>
      </c>
      <c r="G164" s="2">
        <f t="shared" si="0"/>
        <v>327.20620000000002</v>
      </c>
      <c r="H164" s="2">
        <f t="shared" si="1"/>
        <v>0.43999999999994088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563713.98</v>
      </c>
      <c r="D165" s="1">
        <f>'PR-RAS'!E169</f>
        <v>573587.3899999999</v>
      </c>
      <c r="E165" s="1">
        <v>0</v>
      </c>
      <c r="F165" s="1">
        <v>0</v>
      </c>
      <c r="G165" s="2">
        <f t="shared" si="0"/>
        <v>280585.75663999998</v>
      </c>
      <c r="H165" s="2">
        <f t="shared" si="1"/>
        <v>0.40999999991618097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28281.32</v>
      </c>
      <c r="D166" s="1">
        <f>'PR-RAS'!E170</f>
        <v>33954.79</v>
      </c>
      <c r="E166" s="1">
        <v>0</v>
      </c>
      <c r="F166" s="1">
        <v>0</v>
      </c>
      <c r="G166" s="2">
        <f t="shared" si="0"/>
        <v>15871.4985</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229.59</v>
      </c>
      <c r="E167" s="1">
        <v>0</v>
      </c>
      <c r="F167" s="1">
        <v>0</v>
      </c>
      <c r="G167" s="2">
        <f t="shared" si="0"/>
        <v>76.223880000000008</v>
      </c>
      <c r="H167" s="2">
        <f t="shared" si="1"/>
        <v>0.40999999999999659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529642.48</v>
      </c>
      <c r="D168" s="1">
        <f>'PR-RAS'!E172</f>
        <v>510136.42</v>
      </c>
      <c r="E168" s="1">
        <v>0</v>
      </c>
      <c r="F168" s="1">
        <v>0</v>
      </c>
      <c r="G168" s="2">
        <f t="shared" si="0"/>
        <v>258835.85843999998</v>
      </c>
      <c r="H168" s="2">
        <f t="shared" si="1"/>
        <v>0.8999999999650754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90.3</v>
      </c>
      <c r="D169" s="1">
        <f>'PR-RAS'!E173</f>
        <v>263.44</v>
      </c>
      <c r="E169" s="1">
        <v>0</v>
      </c>
      <c r="F169" s="1">
        <v>0</v>
      </c>
      <c r="G169" s="2">
        <f t="shared" si="0"/>
        <v>103.68624</v>
      </c>
      <c r="H169" s="2">
        <f t="shared" si="1"/>
        <v>0.73999999999999488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2052.96</v>
      </c>
      <c r="D170" s="1">
        <f>'PR-RAS'!E174</f>
        <v>22348.55</v>
      </c>
      <c r="E170" s="1">
        <v>0</v>
      </c>
      <c r="F170" s="1">
        <v>0</v>
      </c>
      <c r="G170" s="2">
        <f t="shared" si="0"/>
        <v>7900.7601400000003</v>
      </c>
      <c r="H170" s="2">
        <f t="shared" si="1"/>
        <v>0.49000000000069122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3646.92</v>
      </c>
      <c r="D172" s="1">
        <f>'PR-RAS'!E176</f>
        <v>6654.6</v>
      </c>
      <c r="E172" s="1">
        <v>0</v>
      </c>
      <c r="F172" s="1">
        <v>0</v>
      </c>
      <c r="G172" s="2">
        <f t="shared" si="0"/>
        <v>2899.4965200000006</v>
      </c>
      <c r="H172" s="2">
        <f t="shared" si="1"/>
        <v>0.47999999999956344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4576552.9800000004</v>
      </c>
      <c r="D173" s="1">
        <f>'PR-RAS'!E177</f>
        <v>4572115.5</v>
      </c>
      <c r="E173" s="1">
        <v>0</v>
      </c>
      <c r="F173" s="1">
        <v>0</v>
      </c>
      <c r="G173" s="2">
        <f t="shared" si="0"/>
        <v>2359974.8445600001</v>
      </c>
      <c r="H173" s="2">
        <f t="shared" si="1"/>
        <v>0.51999999955296516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39151.24</v>
      </c>
      <c r="D174" s="1">
        <f>'PR-RAS'!E178</f>
        <v>50689.2</v>
      </c>
      <c r="E174" s="1">
        <v>0</v>
      </c>
      <c r="F174" s="1">
        <v>0</v>
      </c>
      <c r="G174" s="2">
        <f t="shared" si="0"/>
        <v>24311.627719999997</v>
      </c>
      <c r="H174" s="2">
        <f t="shared" si="1"/>
        <v>0.43999999999505235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2351966.96</v>
      </c>
      <c r="D175" s="1">
        <f>'PR-RAS'!E179</f>
        <v>1708007.28</v>
      </c>
      <c r="E175" s="1">
        <v>0</v>
      </c>
      <c r="F175" s="1">
        <v>0</v>
      </c>
      <c r="G175" s="2">
        <f t="shared" si="0"/>
        <v>1003628.7844799998</v>
      </c>
      <c r="H175" s="2">
        <f t="shared" si="1"/>
        <v>0.32000000006519258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267172.51</v>
      </c>
      <c r="D176" s="1">
        <f>'PR-RAS'!E180</f>
        <v>342847.81</v>
      </c>
      <c r="E176" s="1">
        <v>0</v>
      </c>
      <c r="F176" s="1">
        <v>0</v>
      </c>
      <c r="G176" s="2">
        <f t="shared" si="0"/>
        <v>166751.92275</v>
      </c>
      <c r="H176" s="2">
        <f t="shared" si="1"/>
        <v>0.67999999999301508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1169807.1499999999</v>
      </c>
      <c r="D177" s="1">
        <f>'PR-RAS'!E181</f>
        <v>1591148.74</v>
      </c>
      <c r="E177" s="1">
        <v>0</v>
      </c>
      <c r="F177" s="1">
        <v>0</v>
      </c>
      <c r="G177" s="2">
        <f t="shared" si="0"/>
        <v>765970.41487999994</v>
      </c>
      <c r="H177" s="2">
        <f t="shared" si="1"/>
        <v>0.40999999991618097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94778.39</v>
      </c>
      <c r="D178" s="1">
        <f>'PR-RAS'!E182</f>
        <v>83203.009999999995</v>
      </c>
      <c r="E178" s="1">
        <v>0</v>
      </c>
      <c r="F178" s="1">
        <v>0</v>
      </c>
      <c r="G178" s="2">
        <f t="shared" si="0"/>
        <v>46229.640569999996</v>
      </c>
      <c r="H178" s="2">
        <f t="shared" si="1"/>
        <v>0.39999999999417923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92593.57</v>
      </c>
      <c r="D179" s="1">
        <f>'PR-RAS'!E183</f>
        <v>79201.279999999999</v>
      </c>
      <c r="E179" s="1">
        <v>0</v>
      </c>
      <c r="F179" s="1">
        <v>0</v>
      </c>
      <c r="G179" s="2">
        <f t="shared" si="0"/>
        <v>44677.311139999998</v>
      </c>
      <c r="H179" s="2">
        <f t="shared" si="1"/>
        <v>0.70999999999185093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322822.21999999997</v>
      </c>
      <c r="D180" s="1">
        <f>'PR-RAS'!E184</f>
        <v>386159.27</v>
      </c>
      <c r="E180" s="1">
        <v>0</v>
      </c>
      <c r="F180" s="1">
        <v>0</v>
      </c>
      <c r="G180" s="2">
        <f t="shared" si="0"/>
        <v>196030.19603999998</v>
      </c>
      <c r="H180" s="2">
        <f t="shared" si="1"/>
        <v>0.48999999999068677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84393.94</v>
      </c>
      <c r="D181" s="1">
        <f>'PR-RAS'!E185</f>
        <v>46827.44</v>
      </c>
      <c r="E181" s="1">
        <v>0</v>
      </c>
      <c r="F181" s="1">
        <v>0</v>
      </c>
      <c r="G181" s="2">
        <f t="shared" si="0"/>
        <v>32048.7876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153867</v>
      </c>
      <c r="D182" s="1">
        <f>'PR-RAS'!E186</f>
        <v>284031.46999999997</v>
      </c>
      <c r="E182" s="1">
        <v>0</v>
      </c>
      <c r="F182" s="1">
        <v>0</v>
      </c>
      <c r="G182" s="2">
        <f t="shared" si="0"/>
        <v>130669.31913999999</v>
      </c>
      <c r="H182" s="2">
        <f t="shared" si="1"/>
        <v>0.46999999997206032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3433.01</v>
      </c>
      <c r="D183" s="1">
        <f>'PR-RAS'!E187</f>
        <v>6383.64</v>
      </c>
      <c r="E183" s="1">
        <v>0</v>
      </c>
      <c r="F183" s="1">
        <v>0</v>
      </c>
      <c r="G183" s="2">
        <f t="shared" si="0"/>
        <v>2948.4527800000001</v>
      </c>
      <c r="H183" s="2">
        <f t="shared" si="1"/>
        <v>0.36999999999989086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469049.18</v>
      </c>
      <c r="D184" s="1">
        <f>'PR-RAS'!E188</f>
        <v>435000.16</v>
      </c>
      <c r="E184" s="1">
        <v>0</v>
      </c>
      <c r="F184" s="1">
        <v>0</v>
      </c>
      <c r="G184" s="2">
        <f t="shared" si="0"/>
        <v>245046.05849999998</v>
      </c>
      <c r="H184" s="2">
        <f t="shared" si="1"/>
        <v>0.33999999996740371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44403.49</v>
      </c>
      <c r="D185" s="1">
        <f>'PR-RAS'!E189</f>
        <v>54980.61</v>
      </c>
      <c r="E185" s="1">
        <v>0</v>
      </c>
      <c r="F185" s="1">
        <v>0</v>
      </c>
      <c r="G185" s="2">
        <f t="shared" si="0"/>
        <v>28403.106639999998</v>
      </c>
      <c r="H185" s="2">
        <f t="shared" si="1"/>
        <v>0.87999999999738066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14577.84</v>
      </c>
      <c r="D186" s="1">
        <f>'PR-RAS'!E190</f>
        <v>15103.43</v>
      </c>
      <c r="E186" s="1">
        <v>0</v>
      </c>
      <c r="F186" s="1">
        <v>0</v>
      </c>
      <c r="G186" s="2">
        <f t="shared" si="0"/>
        <v>8285.1695</v>
      </c>
      <c r="H186" s="2">
        <f t="shared" si="1"/>
        <v>0.59000000000014552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79753.37</v>
      </c>
      <c r="D187" s="1">
        <f>'PR-RAS'!E191</f>
        <v>111337.66</v>
      </c>
      <c r="E187" s="1">
        <v>0</v>
      </c>
      <c r="F187" s="1">
        <v>0</v>
      </c>
      <c r="G187" s="2">
        <f t="shared" si="0"/>
        <v>56251.736340000003</v>
      </c>
      <c r="H187" s="2">
        <f t="shared" si="1"/>
        <v>0.70999999999185093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10471.700000000001</v>
      </c>
      <c r="D188" s="1">
        <f>'PR-RAS'!E192</f>
        <v>13657.59</v>
      </c>
      <c r="E188" s="1">
        <v>0</v>
      </c>
      <c r="F188" s="1">
        <v>0</v>
      </c>
      <c r="G188" s="2">
        <f t="shared" si="0"/>
        <v>7066.146560000001</v>
      </c>
      <c r="H188" s="2">
        <f t="shared" si="1"/>
        <v>0.70999999999912689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113078.85</v>
      </c>
      <c r="D189" s="1">
        <f>'PR-RAS'!E193</f>
        <v>92529.69</v>
      </c>
      <c r="E189" s="1">
        <v>0</v>
      </c>
      <c r="F189" s="1">
        <v>0</v>
      </c>
      <c r="G189" s="2">
        <f t="shared" si="0"/>
        <v>56049.987239999995</v>
      </c>
      <c r="H189" s="2">
        <f t="shared" si="1"/>
        <v>0.45999999999185093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206763.93</v>
      </c>
      <c r="D191" s="1">
        <f>'PR-RAS'!E195</f>
        <v>147391.18</v>
      </c>
      <c r="E191" s="1">
        <v>0</v>
      </c>
      <c r="F191" s="1">
        <v>0</v>
      </c>
      <c r="G191" s="2">
        <f t="shared" si="0"/>
        <v>95293.795100000003</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41996.89</v>
      </c>
      <c r="D192" s="1">
        <f>'PR-RAS'!E196</f>
        <v>59604.399999999994</v>
      </c>
      <c r="E192" s="1">
        <v>0</v>
      </c>
      <c r="F192" s="1">
        <v>0</v>
      </c>
      <c r="G192" s="2">
        <f t="shared" si="0"/>
        <v>30790.286790000002</v>
      </c>
      <c r="H192" s="2">
        <f t="shared" si="1"/>
        <v>0.50999999999476131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41996.89</v>
      </c>
      <c r="D206" s="1">
        <f>'PR-RAS'!E210</f>
        <v>59604.399999999994</v>
      </c>
      <c r="E206" s="1">
        <v>0</v>
      </c>
      <c r="F206" s="1">
        <v>0</v>
      </c>
      <c r="G206" s="2">
        <f t="shared" si="0"/>
        <v>33047.166449999997</v>
      </c>
      <c r="H206" s="2">
        <f t="shared" si="1"/>
        <v>0.50999999999476131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11302.93</v>
      </c>
      <c r="D207" s="1">
        <f>'PR-RAS'!E211</f>
        <v>12146.89</v>
      </c>
      <c r="E207" s="1">
        <v>0</v>
      </c>
      <c r="F207" s="1">
        <v>0</v>
      </c>
      <c r="G207" s="2">
        <f t="shared" si="0"/>
        <v>7332.9222599999994</v>
      </c>
      <c r="H207" s="2">
        <f t="shared" si="1"/>
        <v>0.18000000000029104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61.34</v>
      </c>
      <c r="D209" s="1">
        <f>'PR-RAS'!E213</f>
        <v>44.16</v>
      </c>
      <c r="E209" s="1">
        <v>0</v>
      </c>
      <c r="F209" s="1">
        <v>0</v>
      </c>
      <c r="G209" s="2">
        <f t="shared" si="0"/>
        <v>31.129279999999998</v>
      </c>
      <c r="H209" s="2">
        <f t="shared" si="1"/>
        <v>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30632.62</v>
      </c>
      <c r="D210" s="1">
        <f>'PR-RAS'!E214</f>
        <v>47413.35</v>
      </c>
      <c r="E210" s="1">
        <v>0</v>
      </c>
      <c r="F210" s="1">
        <v>0</v>
      </c>
      <c r="G210" s="2">
        <f t="shared" si="0"/>
        <v>26220.997879999999</v>
      </c>
      <c r="H210" s="2">
        <f t="shared" si="1"/>
        <v>0.72999999999956344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763247</v>
      </c>
      <c r="D211" s="1">
        <f>'PR-RAS'!E215</f>
        <v>693675.21</v>
      </c>
      <c r="E211" s="1">
        <v>0</v>
      </c>
      <c r="F211" s="1">
        <v>0</v>
      </c>
      <c r="G211" s="2">
        <f t="shared" si="0"/>
        <v>451625.45819999999</v>
      </c>
      <c r="H211" s="2">
        <f t="shared" si="1"/>
        <v>0.2099999999627471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242606.17</v>
      </c>
      <c r="D212" s="1">
        <f>'PR-RAS'!E216</f>
        <v>129450.62</v>
      </c>
      <c r="E212" s="1">
        <v>0</v>
      </c>
      <c r="F212" s="1">
        <v>0</v>
      </c>
      <c r="G212" s="2">
        <f t="shared" si="0"/>
        <v>105818.06351000001</v>
      </c>
      <c r="H212" s="2">
        <f t="shared" si="1"/>
        <v>0.5500000000174623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242606.17</v>
      </c>
      <c r="D214" s="1">
        <f>'PR-RAS'!E218</f>
        <v>129450.62</v>
      </c>
      <c r="E214" s="1">
        <v>0</v>
      </c>
      <c r="F214" s="1">
        <v>0</v>
      </c>
      <c r="G214" s="2">
        <f t="shared" si="0"/>
        <v>106821.07833</v>
      </c>
      <c r="H214" s="2">
        <f t="shared" si="1"/>
        <v>0.5500000000174623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520640.83</v>
      </c>
      <c r="D215" s="1">
        <f>'PR-RAS'!E219</f>
        <v>564224.59</v>
      </c>
      <c r="E215" s="1">
        <v>0</v>
      </c>
      <c r="F215" s="1">
        <v>0</v>
      </c>
      <c r="G215" s="2">
        <f t="shared" si="0"/>
        <v>352905.26214000001</v>
      </c>
      <c r="H215" s="2">
        <f t="shared" si="1"/>
        <v>0.58000000001629815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387918.02</v>
      </c>
      <c r="D217" s="1">
        <f>'PR-RAS'!E221</f>
        <v>416212.97</v>
      </c>
      <c r="E217" s="1">
        <v>0</v>
      </c>
      <c r="F217" s="1">
        <v>0</v>
      </c>
      <c r="G217" s="2">
        <f t="shared" si="0"/>
        <v>263594.29535999999</v>
      </c>
      <c r="H217" s="2">
        <f t="shared" si="1"/>
        <v>5.0000000046566129E-2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132722.81</v>
      </c>
      <c r="D218" s="1">
        <f>'PR-RAS'!E222</f>
        <v>148011.62</v>
      </c>
      <c r="E218" s="1">
        <v>0</v>
      </c>
      <c r="F218" s="1">
        <v>0</v>
      </c>
      <c r="G218" s="2">
        <f t="shared" si="0"/>
        <v>93037.892850000004</v>
      </c>
      <c r="H218" s="2">
        <f t="shared" si="1"/>
        <v>0.57000000000698492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5814387.8499999996</v>
      </c>
      <c r="D220" s="1">
        <f>'PR-RAS'!E224</f>
        <v>6084471.8399999999</v>
      </c>
      <c r="E220" s="1">
        <v>0</v>
      </c>
      <c r="F220" s="1">
        <v>0</v>
      </c>
      <c r="G220" s="2">
        <f t="shared" si="0"/>
        <v>3938349.60507</v>
      </c>
      <c r="H220" s="2">
        <f t="shared" si="1"/>
        <v>0.31000000052154064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351814</v>
      </c>
      <c r="D227" s="1">
        <f>'PR-RAS'!E231</f>
        <v>0</v>
      </c>
      <c r="E227" s="1">
        <v>0</v>
      </c>
      <c r="F227" s="1">
        <v>0</v>
      </c>
      <c r="G227" s="2">
        <f t="shared" si="0"/>
        <v>79509.964000000007</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351814</v>
      </c>
      <c r="D229" s="1">
        <f>'PR-RAS'!E233</f>
        <v>0</v>
      </c>
      <c r="E229" s="1">
        <v>0</v>
      </c>
      <c r="F229" s="1">
        <v>0</v>
      </c>
      <c r="G229" s="2">
        <f t="shared" si="0"/>
        <v>80213.592000000004</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5462573.8499999996</v>
      </c>
      <c r="D236" s="1">
        <f>'PR-RAS'!E240</f>
        <v>6084471.8399999999</v>
      </c>
      <c r="E236" s="1">
        <v>0</v>
      </c>
      <c r="F236" s="1">
        <v>0</v>
      </c>
      <c r="G236" s="2">
        <f t="shared" si="0"/>
        <v>4143406.6195499999</v>
      </c>
      <c r="H236" s="2">
        <f t="shared" si="1"/>
        <v>0.31000000052154064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5314361.25</v>
      </c>
      <c r="D237" s="1">
        <f>'PR-RAS'!E241</f>
        <v>5879627.0700000003</v>
      </c>
      <c r="E237" s="1">
        <v>0</v>
      </c>
      <c r="F237" s="1">
        <v>0</v>
      </c>
      <c r="G237" s="2">
        <f t="shared" si="0"/>
        <v>4029373.2320400001</v>
      </c>
      <c r="H237" s="2">
        <f t="shared" si="1"/>
        <v>0.32000000029802322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148212.6</v>
      </c>
      <c r="D238" s="1">
        <f>'PR-RAS'!E242</f>
        <v>204844.77</v>
      </c>
      <c r="E238" s="1">
        <v>0</v>
      </c>
      <c r="F238" s="1">
        <v>0</v>
      </c>
      <c r="G238" s="2">
        <f t="shared" si="0"/>
        <v>132222.80718</v>
      </c>
      <c r="H238" s="2">
        <f t="shared" si="1"/>
        <v>0.63000000000465661</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986240.67</v>
      </c>
      <c r="D248" s="1">
        <f>'PR-RAS'!E252</f>
        <v>1218453.52</v>
      </c>
      <c r="E248" s="1">
        <v>0</v>
      </c>
      <c r="F248" s="1">
        <v>0</v>
      </c>
      <c r="G248" s="2">
        <f t="shared" si="0"/>
        <v>845517.48436999996</v>
      </c>
      <c r="H248" s="2">
        <f t="shared" si="1"/>
        <v>0.80999999993946403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986240.67</v>
      </c>
      <c r="D255" s="1">
        <f>'PR-RAS'!E259</f>
        <v>1218453.52</v>
      </c>
      <c r="E255" s="1">
        <v>0</v>
      </c>
      <c r="F255" s="1">
        <v>0</v>
      </c>
      <c r="G255" s="2">
        <f t="shared" si="0"/>
        <v>869479.51833999995</v>
      </c>
      <c r="H255" s="2">
        <f t="shared" si="1"/>
        <v>0.80999999993946403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848661.16</v>
      </c>
      <c r="D256" s="1">
        <f>'PR-RAS'!E260</f>
        <v>984649.66</v>
      </c>
      <c r="E256" s="1">
        <v>0</v>
      </c>
      <c r="F256" s="1">
        <v>0</v>
      </c>
      <c r="G256" s="2">
        <f t="shared" si="0"/>
        <v>718579.92240000004</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137579.51</v>
      </c>
      <c r="D257" s="1">
        <f>'PR-RAS'!E261</f>
        <v>233803.86</v>
      </c>
      <c r="E257" s="1">
        <v>0</v>
      </c>
      <c r="F257" s="1">
        <v>0</v>
      </c>
      <c r="G257" s="2">
        <f t="shared" si="0"/>
        <v>154927.93088</v>
      </c>
      <c r="H257" s="2">
        <f t="shared" si="1"/>
        <v>0.63000000000465661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1707992.13</v>
      </c>
      <c r="D259" s="1">
        <f>'PR-RAS'!E263</f>
        <v>2135037.16</v>
      </c>
      <c r="E259" s="1">
        <v>0</v>
      </c>
      <c r="F259" s="1">
        <v>0</v>
      </c>
      <c r="G259" s="2">
        <f t="shared" si="0"/>
        <v>1542341.1441000002</v>
      </c>
      <c r="H259" s="2">
        <f t="shared" si="1"/>
        <v>0.2900000000372529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1432264.5</v>
      </c>
      <c r="D260" s="1">
        <f>'PR-RAS'!E264</f>
        <v>1705294.34</v>
      </c>
      <c r="E260" s="1">
        <v>0</v>
      </c>
      <c r="F260" s="1">
        <v>0</v>
      </c>
      <c r="G260" s="2">
        <f t="shared" si="0"/>
        <v>1254298.9736200001</v>
      </c>
      <c r="H260" s="2">
        <f t="shared" si="1"/>
        <v>0.84000000008381903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1432264.5</v>
      </c>
      <c r="D261" s="1">
        <f>'PR-RAS'!E265</f>
        <v>1705294.34</v>
      </c>
      <c r="E261" s="1">
        <v>0</v>
      </c>
      <c r="F261" s="1">
        <v>0</v>
      </c>
      <c r="G261" s="2">
        <f t="shared" si="0"/>
        <v>1259141.8267999999</v>
      </c>
      <c r="H261" s="2">
        <f t="shared" si="1"/>
        <v>0.84000000008381903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118349.15</v>
      </c>
      <c r="D264" s="1">
        <f>'PR-RAS'!E268</f>
        <v>137403.32</v>
      </c>
      <c r="E264" s="1">
        <v>0</v>
      </c>
      <c r="F264" s="1">
        <v>0</v>
      </c>
      <c r="G264" s="2">
        <f t="shared" si="0"/>
        <v>103399.97277000001</v>
      </c>
      <c r="H264" s="2">
        <f t="shared" si="1"/>
        <v>0.47000000000116415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19908.419999999998</v>
      </c>
      <c r="D265" s="1">
        <f>'PR-RAS'!E269</f>
        <v>18578.04</v>
      </c>
      <c r="E265" s="1">
        <v>0</v>
      </c>
      <c r="F265" s="1">
        <v>0</v>
      </c>
      <c r="G265" s="2">
        <f t="shared" ref="G265:G521" si="8">(B265/1000)*(C265*1+D265*2)</f>
        <v>15065.028</v>
      </c>
      <c r="H265" s="2">
        <f t="shared" ref="H265:H521" si="9">ABS(C265-ROUND(C265,0))+ABS(D265-ROUND(D265,0))</f>
        <v>0.45999999999912689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98440.73</v>
      </c>
      <c r="D266" s="1">
        <f>'PR-RAS'!E270</f>
        <v>118825.28</v>
      </c>
      <c r="E266" s="1">
        <v>0</v>
      </c>
      <c r="F266" s="1">
        <v>0</v>
      </c>
      <c r="G266" s="2">
        <f t="shared" si="8"/>
        <v>89064.191850000003</v>
      </c>
      <c r="H266" s="2">
        <f t="shared" si="9"/>
        <v>0.55000000000291038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64983.29</v>
      </c>
      <c r="E269" s="1">
        <v>0</v>
      </c>
      <c r="F269" s="1">
        <v>0</v>
      </c>
      <c r="G269" s="2">
        <f t="shared" si="8"/>
        <v>34831.043440000001</v>
      </c>
      <c r="H269" s="2">
        <f t="shared" si="9"/>
        <v>0.29000000000087311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2968.56</v>
      </c>
      <c r="E270" s="1">
        <v>0</v>
      </c>
      <c r="F270" s="1">
        <v>0</v>
      </c>
      <c r="G270" s="2">
        <f t="shared" si="8"/>
        <v>1597.08528</v>
      </c>
      <c r="H270" s="2">
        <f t="shared" si="9"/>
        <v>0.44000000000005457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62014.73</v>
      </c>
      <c r="E273" s="1">
        <v>0</v>
      </c>
      <c r="F273" s="1">
        <v>0</v>
      </c>
      <c r="G273" s="2">
        <f t="shared" si="8"/>
        <v>33736.013120000003</v>
      </c>
      <c r="H273" s="2">
        <f t="shared" si="9"/>
        <v>0.26999999999679858</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157378.48000000001</v>
      </c>
      <c r="D275" s="1">
        <f>'PR-RAS'!E279</f>
        <v>227356.21000000002</v>
      </c>
      <c r="E275" s="1">
        <v>0</v>
      </c>
      <c r="F275" s="1">
        <v>0</v>
      </c>
      <c r="G275" s="2">
        <f t="shared" si="8"/>
        <v>167712.90660000002</v>
      </c>
      <c r="H275" s="2">
        <f t="shared" si="9"/>
        <v>0.69000000003143214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157378.48000000001</v>
      </c>
      <c r="D276" s="1">
        <f>'PR-RAS'!E280</f>
        <v>155235.97</v>
      </c>
      <c r="E276" s="1">
        <v>0</v>
      </c>
      <c r="F276" s="1">
        <v>0</v>
      </c>
      <c r="G276" s="2">
        <f t="shared" si="8"/>
        <v>128658.86550000003</v>
      </c>
      <c r="H276" s="2">
        <f t="shared" si="9"/>
        <v>0.51000000000931323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72120.240000000005</v>
      </c>
      <c r="E277" s="1">
        <v>0</v>
      </c>
      <c r="F277" s="1">
        <v>0</v>
      </c>
      <c r="G277" s="2">
        <f t="shared" si="8"/>
        <v>39810.372480000005</v>
      </c>
      <c r="H277" s="2">
        <f t="shared" si="9"/>
        <v>0.24000000000523869</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16483019.41</v>
      </c>
      <c r="D285" s="1">
        <f>'PR-RAS'!E289</f>
        <v>17462031.02</v>
      </c>
      <c r="E285" s="1">
        <v>0</v>
      </c>
      <c r="F285" s="1">
        <v>0</v>
      </c>
      <c r="G285" s="2">
        <f t="shared" si="8"/>
        <v>14599611.1318</v>
      </c>
      <c r="H285" s="2">
        <f t="shared" si="9"/>
        <v>0.42999999970197678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8148634.4200000018</v>
      </c>
      <c r="D286" s="1">
        <f>'PR-RAS'!E290</f>
        <v>2017841.450000003</v>
      </c>
      <c r="E286" s="1">
        <v>0</v>
      </c>
      <c r="F286" s="1">
        <v>0</v>
      </c>
      <c r="G286" s="2">
        <f t="shared" si="8"/>
        <v>3472530.4362000017</v>
      </c>
      <c r="H286" s="2">
        <f t="shared" si="9"/>
        <v>0.87000000476837158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23167490.059999999</v>
      </c>
      <c r="D288" s="1">
        <f>'PR-RAS'!E292</f>
        <v>25061846.98</v>
      </c>
      <c r="E288" s="1">
        <v>0</v>
      </c>
      <c r="F288" s="1">
        <v>0</v>
      </c>
      <c r="G288" s="2">
        <f t="shared" si="8"/>
        <v>21034569.813739996</v>
      </c>
      <c r="H288" s="2">
        <f t="shared" si="9"/>
        <v>7.9999998211860657E-2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9339129.4600000009</v>
      </c>
      <c r="D290" s="1">
        <f>'PR-RAS'!E294</f>
        <v>9187042.0099999998</v>
      </c>
      <c r="E290" s="1">
        <v>0</v>
      </c>
      <c r="F290" s="1">
        <v>0</v>
      </c>
      <c r="G290" s="2">
        <f t="shared" si="8"/>
        <v>8009118.6957199993</v>
      </c>
      <c r="H290" s="2">
        <f t="shared" si="9"/>
        <v>0.47000000067055225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6192.97</v>
      </c>
      <c r="D291" s="1">
        <f>'PR-RAS'!E295</f>
        <v>7485.6</v>
      </c>
      <c r="E291" s="1">
        <v>0</v>
      </c>
      <c r="F291" s="1">
        <v>0</v>
      </c>
      <c r="G291" s="2">
        <f t="shared" si="8"/>
        <v>6137.6093000000001</v>
      </c>
      <c r="H291" s="2">
        <f t="shared" si="9"/>
        <v>0.42999999999938154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1204626.8599999999</v>
      </c>
      <c r="D293" s="1">
        <f>'PR-RAS'!E298</f>
        <v>1276281.3999999999</v>
      </c>
      <c r="E293" s="1">
        <v>0</v>
      </c>
      <c r="F293" s="1">
        <v>0</v>
      </c>
      <c r="G293" s="2">
        <f t="shared" si="8"/>
        <v>1097099.3807199998</v>
      </c>
      <c r="H293" s="2">
        <f t="shared" si="9"/>
        <v>0.5400000000372529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399538.27</v>
      </c>
      <c r="D294" s="1">
        <f>'PR-RAS'!E299</f>
        <v>321926.64</v>
      </c>
      <c r="E294" s="1">
        <v>0</v>
      </c>
      <c r="F294" s="1">
        <v>0</v>
      </c>
      <c r="G294" s="2">
        <f t="shared" si="8"/>
        <v>305713.72415000002</v>
      </c>
      <c r="H294" s="2">
        <f t="shared" si="9"/>
        <v>0.63000000000465661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133427.91</v>
      </c>
      <c r="D295" s="1">
        <f>'PR-RAS'!E300</f>
        <v>55816.27</v>
      </c>
      <c r="E295" s="1">
        <v>0</v>
      </c>
      <c r="F295" s="1">
        <v>0</v>
      </c>
      <c r="G295" s="2">
        <f t="shared" si="8"/>
        <v>72047.772299999997</v>
      </c>
      <c r="H295" s="2">
        <f t="shared" si="9"/>
        <v>0.35999999999330612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133427.91</v>
      </c>
      <c r="D296" s="1">
        <f>'PR-RAS'!E301</f>
        <v>55816.27</v>
      </c>
      <c r="E296" s="1">
        <v>0</v>
      </c>
      <c r="F296" s="1">
        <v>0</v>
      </c>
      <c r="G296" s="2">
        <f t="shared" si="8"/>
        <v>72292.832750000001</v>
      </c>
      <c r="H296" s="2">
        <f t="shared" si="9"/>
        <v>0.35999999999330612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266110.36</v>
      </c>
      <c r="D299" s="1">
        <f>'PR-RAS'!E304</f>
        <v>266110.37</v>
      </c>
      <c r="E299" s="1">
        <v>0</v>
      </c>
      <c r="F299" s="1">
        <v>0</v>
      </c>
      <c r="G299" s="2">
        <f t="shared" si="8"/>
        <v>237902.6678</v>
      </c>
      <c r="H299" s="2">
        <f t="shared" si="9"/>
        <v>0.72999999998137355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266110.36</v>
      </c>
      <c r="D303" s="1">
        <f>'PR-RAS'!E308</f>
        <v>266110.37</v>
      </c>
      <c r="E303" s="1">
        <v>0</v>
      </c>
      <c r="F303" s="1">
        <v>0</v>
      </c>
      <c r="G303" s="2">
        <f t="shared" si="8"/>
        <v>241095.99219999998</v>
      </c>
      <c r="H303" s="2">
        <f t="shared" si="9"/>
        <v>0.72999999998137355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805088.59</v>
      </c>
      <c r="D306" s="1">
        <f>'PR-RAS'!E311</f>
        <v>954354.76</v>
      </c>
      <c r="E306" s="1">
        <v>0</v>
      </c>
      <c r="F306" s="1">
        <v>0</v>
      </c>
      <c r="G306" s="2">
        <f t="shared" si="8"/>
        <v>827708.42354999995</v>
      </c>
      <c r="H306" s="2">
        <f t="shared" si="9"/>
        <v>0.65000000002328306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804268.58</v>
      </c>
      <c r="D307" s="1">
        <f>'PR-RAS'!E312</f>
        <v>826912.72</v>
      </c>
      <c r="E307" s="1">
        <v>0</v>
      </c>
      <c r="F307" s="1">
        <v>0</v>
      </c>
      <c r="G307" s="2">
        <f t="shared" si="8"/>
        <v>752176.77012</v>
      </c>
      <c r="H307" s="2">
        <f t="shared" si="9"/>
        <v>0.70000000006984919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804268.58</v>
      </c>
      <c r="D308" s="1">
        <f>'PR-RAS'!E313</f>
        <v>826912.72</v>
      </c>
      <c r="E308" s="1">
        <v>0</v>
      </c>
      <c r="F308" s="1">
        <v>0</v>
      </c>
      <c r="G308" s="2">
        <f t="shared" si="8"/>
        <v>754634.86413999996</v>
      </c>
      <c r="H308" s="2">
        <f t="shared" si="9"/>
        <v>0.70000000006984919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11942.04</v>
      </c>
      <c r="E312" s="1">
        <v>0</v>
      </c>
      <c r="F312" s="1">
        <v>0</v>
      </c>
      <c r="G312" s="2">
        <f t="shared" si="8"/>
        <v>7427.9488800000008</v>
      </c>
      <c r="H312" s="2">
        <f t="shared" si="9"/>
        <v>4.0000000000873115E-2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11942.04</v>
      </c>
      <c r="E318" s="1">
        <v>0</v>
      </c>
      <c r="F318" s="1">
        <v>0</v>
      </c>
      <c r="G318" s="2">
        <f t="shared" si="8"/>
        <v>7571.2533600000006</v>
      </c>
      <c r="H318" s="2">
        <f t="shared" si="9"/>
        <v>4.0000000000873115E-2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820.01</v>
      </c>
      <c r="D321" s="1">
        <f>'PR-RAS'!E326</f>
        <v>115500</v>
      </c>
      <c r="E321" s="1">
        <v>0</v>
      </c>
      <c r="F321" s="1">
        <v>0</v>
      </c>
      <c r="G321" s="2">
        <f t="shared" si="8"/>
        <v>74182.403200000001</v>
      </c>
      <c r="H321" s="2">
        <f t="shared" si="9"/>
        <v>9.9999999999909051E-3</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820.01</v>
      </c>
      <c r="D322" s="1">
        <f>'PR-RAS'!E327</f>
        <v>42000</v>
      </c>
      <c r="E322" s="1">
        <v>0</v>
      </c>
      <c r="F322" s="1">
        <v>0</v>
      </c>
      <c r="G322" s="2">
        <f t="shared" si="8"/>
        <v>27227.22321</v>
      </c>
      <c r="H322" s="2">
        <f t="shared" si="9"/>
        <v>9.9999999999909051E-3</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73500</v>
      </c>
      <c r="E324" s="1">
        <v>0</v>
      </c>
      <c r="F324" s="1">
        <v>0</v>
      </c>
      <c r="G324" s="2">
        <f t="shared" si="8"/>
        <v>47481</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4463233.2100000009</v>
      </c>
      <c r="D345" s="1">
        <f>'PR-RAS'!E350</f>
        <v>4700604.74</v>
      </c>
      <c r="E345" s="1">
        <v>0</v>
      </c>
      <c r="F345" s="1">
        <v>0</v>
      </c>
      <c r="G345" s="2">
        <f t="shared" si="8"/>
        <v>4769368.2853600001</v>
      </c>
      <c r="H345" s="2">
        <f t="shared" si="9"/>
        <v>0.47000000067055225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8918.9699999999993</v>
      </c>
      <c r="D346" s="1">
        <f>'PR-RAS'!E351</f>
        <v>16855.8</v>
      </c>
      <c r="E346" s="1">
        <v>0</v>
      </c>
      <c r="F346" s="1">
        <v>0</v>
      </c>
      <c r="G346" s="2">
        <f t="shared" si="8"/>
        <v>14707.546649999998</v>
      </c>
      <c r="H346" s="2">
        <f t="shared" si="9"/>
        <v>0.23000000000138243</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8918.9699999999993</v>
      </c>
      <c r="D347" s="1">
        <f>'PR-RAS'!E352</f>
        <v>16855.8</v>
      </c>
      <c r="E347" s="1">
        <v>0</v>
      </c>
      <c r="F347" s="1">
        <v>0</v>
      </c>
      <c r="G347" s="2">
        <f t="shared" si="8"/>
        <v>14750.17722</v>
      </c>
      <c r="H347" s="2">
        <f t="shared" si="9"/>
        <v>0.23000000000138243</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8918.9699999999993</v>
      </c>
      <c r="D348" s="1">
        <f>'PR-RAS'!E353</f>
        <v>16855.8</v>
      </c>
      <c r="E348" s="1">
        <v>0</v>
      </c>
      <c r="F348" s="1">
        <v>0</v>
      </c>
      <c r="G348" s="2">
        <f t="shared" si="8"/>
        <v>14792.807789999999</v>
      </c>
      <c r="H348" s="2">
        <f t="shared" si="9"/>
        <v>0.23000000000138243</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4413435.580000001</v>
      </c>
      <c r="D358" s="1">
        <f>'PR-RAS'!E363</f>
        <v>4646466.4400000004</v>
      </c>
      <c r="E358" s="1">
        <v>0</v>
      </c>
      <c r="F358" s="1">
        <v>0</v>
      </c>
      <c r="G358" s="2">
        <f t="shared" si="8"/>
        <v>4893173.5402199998</v>
      </c>
      <c r="H358" s="2">
        <f t="shared" si="9"/>
        <v>0.85999999940395355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4175399.0100000002</v>
      </c>
      <c r="D359" s="1">
        <f>'PR-RAS'!E364</f>
        <v>3659633.36</v>
      </c>
      <c r="E359" s="1">
        <v>0</v>
      </c>
      <c r="F359" s="1">
        <v>0</v>
      </c>
      <c r="G359" s="2">
        <f t="shared" si="8"/>
        <v>4115090.33134</v>
      </c>
      <c r="H359" s="2">
        <f t="shared" si="9"/>
        <v>0.37000000011175871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3509004.74</v>
      </c>
      <c r="D361" s="1">
        <f>'PR-RAS'!E366</f>
        <v>119113.39</v>
      </c>
      <c r="E361" s="1">
        <v>0</v>
      </c>
      <c r="F361" s="1">
        <v>0</v>
      </c>
      <c r="G361" s="2">
        <f t="shared" si="8"/>
        <v>1349003.3472</v>
      </c>
      <c r="H361" s="2">
        <f t="shared" si="9"/>
        <v>0.64999999977590051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128848.93</v>
      </c>
      <c r="D362" s="1">
        <f>'PR-RAS'!E367</f>
        <v>362493.17</v>
      </c>
      <c r="E362" s="1">
        <v>0</v>
      </c>
      <c r="F362" s="1">
        <v>0</v>
      </c>
      <c r="G362" s="2">
        <f t="shared" si="8"/>
        <v>308234.53246999998</v>
      </c>
      <c r="H362" s="2">
        <f t="shared" si="9"/>
        <v>0.23999999999068677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537545.34</v>
      </c>
      <c r="D363" s="1">
        <f>'PR-RAS'!E368</f>
        <v>3178026.8</v>
      </c>
      <c r="E363" s="1">
        <v>0</v>
      </c>
      <c r="F363" s="1">
        <v>0</v>
      </c>
      <c r="G363" s="2">
        <f t="shared" si="8"/>
        <v>2495482.8162799999</v>
      </c>
      <c r="H363" s="2">
        <f t="shared" si="9"/>
        <v>0.54000000015366822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165097.09</v>
      </c>
      <c r="D364" s="1">
        <f>'PR-RAS'!E369</f>
        <v>847735.96</v>
      </c>
      <c r="E364" s="1">
        <v>0</v>
      </c>
      <c r="F364" s="1">
        <v>0</v>
      </c>
      <c r="G364" s="2">
        <f t="shared" si="8"/>
        <v>675386.55062999995</v>
      </c>
      <c r="H364" s="2">
        <f t="shared" si="9"/>
        <v>0.13000000003376044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63773.07</v>
      </c>
      <c r="D365" s="1">
        <f>'PR-RAS'!E370</f>
        <v>12009.98</v>
      </c>
      <c r="E365" s="1">
        <v>0</v>
      </c>
      <c r="F365" s="1">
        <v>0</v>
      </c>
      <c r="G365" s="2">
        <f t="shared" si="8"/>
        <v>31956.662919999999</v>
      </c>
      <c r="H365" s="2">
        <f t="shared" si="9"/>
        <v>9.0000000000145519E-2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9491.33</v>
      </c>
      <c r="D366" s="1">
        <f>'PR-RAS'!E371</f>
        <v>15240.74</v>
      </c>
      <c r="E366" s="1">
        <v>0</v>
      </c>
      <c r="F366" s="1">
        <v>0</v>
      </c>
      <c r="G366" s="2">
        <f t="shared" si="8"/>
        <v>14590.075649999999</v>
      </c>
      <c r="H366" s="2">
        <f t="shared" si="9"/>
        <v>0.59000000000014552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7644.83</v>
      </c>
      <c r="D367" s="1">
        <f>'PR-RAS'!E372</f>
        <v>0</v>
      </c>
      <c r="E367" s="1">
        <v>0</v>
      </c>
      <c r="F367" s="1">
        <v>0</v>
      </c>
      <c r="G367" s="2">
        <f t="shared" si="8"/>
        <v>2798.0077799999999</v>
      </c>
      <c r="H367" s="2">
        <f t="shared" si="9"/>
        <v>0.17000000000007276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21998.799999999999</v>
      </c>
      <c r="E369" s="1">
        <v>0</v>
      </c>
      <c r="F369" s="1">
        <v>0</v>
      </c>
      <c r="G369" s="2">
        <f t="shared" si="8"/>
        <v>16191.1168</v>
      </c>
      <c r="H369" s="2">
        <f t="shared" si="9"/>
        <v>0.2000000000007276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36419.64</v>
      </c>
      <c r="D370" s="1">
        <f>'PR-RAS'!E375</f>
        <v>32097.82</v>
      </c>
      <c r="E370" s="1">
        <v>0</v>
      </c>
      <c r="F370" s="1">
        <v>0</v>
      </c>
      <c r="G370" s="2">
        <f t="shared" si="8"/>
        <v>37127.03832</v>
      </c>
      <c r="H370" s="2">
        <f t="shared" si="9"/>
        <v>0.54000000000087311</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47768.22</v>
      </c>
      <c r="D371" s="1">
        <f>'PR-RAS'!E376</f>
        <v>766388.62</v>
      </c>
      <c r="E371" s="1">
        <v>0</v>
      </c>
      <c r="F371" s="1">
        <v>0</v>
      </c>
      <c r="G371" s="2">
        <f t="shared" si="8"/>
        <v>584801.82019999996</v>
      </c>
      <c r="H371" s="2">
        <f t="shared" si="9"/>
        <v>0.60000000000582077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72939.48</v>
      </c>
      <c r="D386" s="1">
        <f>'PR-RAS'!E391</f>
        <v>139097.12</v>
      </c>
      <c r="E386" s="1">
        <v>0</v>
      </c>
      <c r="F386" s="1">
        <v>0</v>
      </c>
      <c r="G386" s="2">
        <f t="shared" si="8"/>
        <v>135186.4822</v>
      </c>
      <c r="H386" s="2">
        <f t="shared" si="9"/>
        <v>0.59999999999126885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72939.48</v>
      </c>
      <c r="D389" s="1">
        <f>'PR-RAS'!E394</f>
        <v>139097.12</v>
      </c>
      <c r="E389" s="1">
        <v>0</v>
      </c>
      <c r="F389" s="1">
        <v>0</v>
      </c>
      <c r="G389" s="2">
        <f t="shared" si="8"/>
        <v>136239.88336000001</v>
      </c>
      <c r="H389" s="2">
        <f t="shared" si="9"/>
        <v>0.59999999999126885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40878.660000000003</v>
      </c>
      <c r="D397" s="1">
        <f>'PR-RAS'!E402</f>
        <v>37282.5</v>
      </c>
      <c r="E397" s="1">
        <v>0</v>
      </c>
      <c r="F397" s="1">
        <v>0</v>
      </c>
      <c r="G397" s="2">
        <f t="shared" si="8"/>
        <v>45715.689360000004</v>
      </c>
      <c r="H397" s="2">
        <f t="shared" si="9"/>
        <v>0.83999999999650754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40878.660000000003</v>
      </c>
      <c r="D398" s="1">
        <f>'PR-RAS'!E403</f>
        <v>37282.5</v>
      </c>
      <c r="E398" s="1">
        <v>0</v>
      </c>
      <c r="F398" s="1">
        <v>0</v>
      </c>
      <c r="G398" s="2">
        <f t="shared" si="8"/>
        <v>45831.133020000001</v>
      </c>
      <c r="H398" s="2">
        <f t="shared" si="9"/>
        <v>0.83999999999650754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3258606.350000001</v>
      </c>
      <c r="D403" s="1">
        <f>'PR-RAS'!E408</f>
        <v>3424323.3400000003</v>
      </c>
      <c r="E403" s="1">
        <v>0</v>
      </c>
      <c r="F403" s="1">
        <v>0</v>
      </c>
      <c r="G403" s="2">
        <f t="shared" si="8"/>
        <v>4063115.7180600008</v>
      </c>
      <c r="H403" s="2">
        <f t="shared" si="9"/>
        <v>0.69000000134110451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19489699.66</v>
      </c>
      <c r="D405" s="1">
        <f>'PR-RAS'!E410</f>
        <v>16459141.41</v>
      </c>
      <c r="E405" s="1">
        <v>0</v>
      </c>
      <c r="F405" s="1">
        <v>0</v>
      </c>
      <c r="G405" s="2">
        <f t="shared" si="8"/>
        <v>21172824.921920002</v>
      </c>
      <c r="H405" s="2">
        <f t="shared" si="9"/>
        <v>0.75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263034.03000000003</v>
      </c>
      <c r="D406" s="1">
        <f>'PR-RAS'!E411</f>
        <v>151256.32999999999</v>
      </c>
      <c r="E406" s="1">
        <v>0</v>
      </c>
      <c r="F406" s="1">
        <v>0</v>
      </c>
      <c r="G406" s="2">
        <f t="shared" si="8"/>
        <v>229046.40945000001</v>
      </c>
      <c r="H406" s="2">
        <f t="shared" si="9"/>
        <v>0.36000000001513399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25836280.690000001</v>
      </c>
      <c r="D407" s="1">
        <f>'PR-RAS'!E412</f>
        <v>20756153.870000001</v>
      </c>
      <c r="E407" s="1">
        <v>0</v>
      </c>
      <c r="F407" s="1">
        <v>0</v>
      </c>
      <c r="G407" s="2">
        <f t="shared" si="8"/>
        <v>27343526.902580004</v>
      </c>
      <c r="H407" s="2">
        <f t="shared" si="9"/>
        <v>0.43999999761581421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20946252.620000001</v>
      </c>
      <c r="D408" s="1">
        <f>'PR-RAS'!E413</f>
        <v>22162635.759999998</v>
      </c>
      <c r="E408" s="1">
        <v>0</v>
      </c>
      <c r="F408" s="1">
        <v>0</v>
      </c>
      <c r="G408" s="2">
        <f t="shared" si="8"/>
        <v>26565510.324979998</v>
      </c>
      <c r="H408" s="2">
        <f t="shared" si="9"/>
        <v>0.62000000104308128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4890028.07</v>
      </c>
      <c r="D409" s="1">
        <f>'PR-RAS'!E414</f>
        <v>0</v>
      </c>
      <c r="E409" s="1">
        <v>0</v>
      </c>
      <c r="F409" s="1">
        <v>0</v>
      </c>
      <c r="G409" s="2">
        <f t="shared" si="8"/>
        <v>1995131.4525599999</v>
      </c>
      <c r="H409" s="2">
        <f t="shared" si="9"/>
        <v>7.0000000298023224E-2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1406481.8899999969</v>
      </c>
      <c r="E410" s="1">
        <v>0</v>
      </c>
      <c r="F410" s="1">
        <v>0</v>
      </c>
      <c r="G410" s="2">
        <f t="shared" si="8"/>
        <v>1150502.1860199973</v>
      </c>
      <c r="H410" s="2">
        <f t="shared" si="9"/>
        <v>0.11000000312924385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3677790.3999999985</v>
      </c>
      <c r="D411" s="1">
        <f>'PR-RAS'!E416</f>
        <v>8602705.5700000003</v>
      </c>
      <c r="E411" s="1">
        <v>0</v>
      </c>
      <c r="F411" s="1">
        <v>0</v>
      </c>
      <c r="G411" s="2">
        <f t="shared" si="8"/>
        <v>8562112.6313999984</v>
      </c>
      <c r="H411" s="2">
        <f t="shared" si="9"/>
        <v>0.82999999821186066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9602163.4900000002</v>
      </c>
      <c r="D413" s="1">
        <f>'PR-RAS'!E418</f>
        <v>9338298.3399999999</v>
      </c>
      <c r="E413" s="1">
        <v>0</v>
      </c>
      <c r="F413" s="1">
        <v>0</v>
      </c>
      <c r="G413" s="2">
        <f t="shared" si="8"/>
        <v>11650849.19004</v>
      </c>
      <c r="H413" s="2">
        <f t="shared" si="9"/>
        <v>0.83000000007450581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74095.759999999995</v>
      </c>
      <c r="E414" s="1">
        <v>0</v>
      </c>
      <c r="F414" s="1">
        <v>0</v>
      </c>
      <c r="G414" s="2">
        <f t="shared" si="8"/>
        <v>61203.09775999999</v>
      </c>
      <c r="H414" s="2">
        <f t="shared" si="9"/>
        <v>0.24000000000523869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74095.759999999995</v>
      </c>
      <c r="E415" s="1">
        <v>0</v>
      </c>
      <c r="F415" s="1">
        <v>0</v>
      </c>
      <c r="G415" s="2">
        <f t="shared" si="8"/>
        <v>61351.28927999999</v>
      </c>
      <c r="H415" s="2">
        <f t="shared" si="9"/>
        <v>0.24000000000523869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54187.34</v>
      </c>
      <c r="E421" s="1">
        <v>0</v>
      </c>
      <c r="F421" s="1">
        <v>0</v>
      </c>
      <c r="G421" s="2">
        <f t="shared" si="8"/>
        <v>45517.365599999997</v>
      </c>
      <c r="H421" s="2">
        <f t="shared" si="9"/>
        <v>0.33999999999650754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54187.34</v>
      </c>
      <c r="E422" s="1">
        <v>0</v>
      </c>
      <c r="F422" s="1">
        <v>0</v>
      </c>
      <c r="G422" s="2">
        <f t="shared" si="8"/>
        <v>45625.740279999998</v>
      </c>
      <c r="H422" s="2">
        <f t="shared" si="9"/>
        <v>0.33999999999650754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19908.419999999998</v>
      </c>
      <c r="E449" s="1">
        <v>0</v>
      </c>
      <c r="F449" s="1">
        <v>0</v>
      </c>
      <c r="G449" s="2">
        <f t="shared" si="8"/>
        <v>17837.944319999999</v>
      </c>
      <c r="H449" s="2">
        <f t="shared" si="9"/>
        <v>0.41999999999825377</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19908.419999999998</v>
      </c>
      <c r="E450" s="1">
        <v>0</v>
      </c>
      <c r="F450" s="1">
        <v>0</v>
      </c>
      <c r="G450" s="2">
        <f t="shared" si="8"/>
        <v>17877.761159999998</v>
      </c>
      <c r="H450" s="2">
        <f t="shared" si="9"/>
        <v>0.41999999999825377</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244603.33000000002</v>
      </c>
      <c r="D522" s="1">
        <f>'PR-RAS'!E528</f>
        <v>107778.08</v>
      </c>
      <c r="E522" s="1">
        <v>0</v>
      </c>
      <c r="F522" s="1">
        <v>0</v>
      </c>
      <c r="G522" s="2">
        <f t="shared" ref="G522:G809" si="10">(B522/1000)*(C522*1+D522*2)</f>
        <v>239743.09429000001</v>
      </c>
      <c r="H522" s="2">
        <f t="shared" ref="H522:H809" si="11">ABS(C522-ROUND(C522,0))+ABS(D522-ROUND(D522,0))</f>
        <v>0.41000000001804437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222701.01</v>
      </c>
      <c r="D523" s="1">
        <f>'PR-RAS'!E529</f>
        <v>86000</v>
      </c>
      <c r="E523" s="1">
        <v>0</v>
      </c>
      <c r="F523" s="1">
        <v>0</v>
      </c>
      <c r="G523" s="2">
        <f t="shared" si="10"/>
        <v>206033.92722000001</v>
      </c>
      <c r="H523" s="2">
        <f t="shared" si="11"/>
        <v>1.0000000009313226E-2</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222701.01</v>
      </c>
      <c r="D529" s="1">
        <f>'PR-RAS'!E535</f>
        <v>66000</v>
      </c>
      <c r="E529" s="1">
        <v>0</v>
      </c>
      <c r="F529" s="1">
        <v>0</v>
      </c>
      <c r="G529" s="2">
        <f t="shared" si="10"/>
        <v>187282.13328000001</v>
      </c>
      <c r="H529" s="2">
        <f t="shared" si="11"/>
        <v>1.0000000009313226E-2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222701.01</v>
      </c>
      <c r="D530" s="1">
        <f>'PR-RAS'!E536</f>
        <v>66000</v>
      </c>
      <c r="E530" s="1">
        <v>0</v>
      </c>
      <c r="F530" s="1">
        <v>0</v>
      </c>
      <c r="G530" s="2">
        <f t="shared" si="10"/>
        <v>187636.83429000003</v>
      </c>
      <c r="H530" s="2">
        <f t="shared" si="11"/>
        <v>1.0000000009313226E-2</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20000</v>
      </c>
      <c r="E557" s="1">
        <v>0</v>
      </c>
      <c r="F557" s="1">
        <v>0</v>
      </c>
      <c r="G557" s="2">
        <f t="shared" si="10"/>
        <v>22240.000000000004</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20000</v>
      </c>
      <c r="E558" s="1">
        <v>0</v>
      </c>
      <c r="F558" s="1">
        <v>0</v>
      </c>
      <c r="G558" s="2">
        <f t="shared" si="10"/>
        <v>22280.000000000004</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21902.32</v>
      </c>
      <c r="D587" s="1">
        <f>'PR-RAS'!E593</f>
        <v>21778.080000000002</v>
      </c>
      <c r="E587" s="1">
        <v>0</v>
      </c>
      <c r="F587" s="1">
        <v>0</v>
      </c>
      <c r="G587" s="2">
        <f t="shared" si="10"/>
        <v>38358.669280000002</v>
      </c>
      <c r="H587" s="2">
        <f t="shared" si="11"/>
        <v>0.40000000000145519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21902.32</v>
      </c>
      <c r="D597" s="1">
        <f>'PR-RAS'!E603</f>
        <v>21778.080000000002</v>
      </c>
      <c r="E597" s="1">
        <v>0</v>
      </c>
      <c r="F597" s="1">
        <v>0</v>
      </c>
      <c r="G597" s="2">
        <f t="shared" si="10"/>
        <v>39013.254079999999</v>
      </c>
      <c r="H597" s="2">
        <f t="shared" si="11"/>
        <v>0.40000000000145519</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21902.32</v>
      </c>
      <c r="D598" s="1">
        <f>'PR-RAS'!E604</f>
        <v>21778.080000000002</v>
      </c>
      <c r="E598" s="1">
        <v>0</v>
      </c>
      <c r="F598" s="1">
        <v>0</v>
      </c>
      <c r="G598" s="2">
        <f t="shared" si="10"/>
        <v>39078.71256</v>
      </c>
      <c r="H598" s="2">
        <f t="shared" si="11"/>
        <v>0.40000000000145519</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244603.33000000002</v>
      </c>
      <c r="D630" s="1">
        <f>'PR-RAS'!E636</f>
        <v>33682.320000000007</v>
      </c>
      <c r="E630" s="1">
        <v>0</v>
      </c>
      <c r="F630" s="1">
        <v>0</v>
      </c>
      <c r="G630" s="2">
        <f t="shared" si="10"/>
        <v>196227.85313000003</v>
      </c>
      <c r="H630" s="2">
        <f t="shared" si="11"/>
        <v>0.65000000002328306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407797.83</v>
      </c>
      <c r="D632" s="1">
        <f>'PR-RAS'!E638</f>
        <v>652401.17000000004</v>
      </c>
      <c r="E632" s="1">
        <v>0</v>
      </c>
      <c r="F632" s="1">
        <v>0</v>
      </c>
      <c r="G632" s="2">
        <f t="shared" si="10"/>
        <v>1080650.7072700001</v>
      </c>
      <c r="H632" s="2">
        <f t="shared" si="11"/>
        <v>0.34000000002561137</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25836280.690000001</v>
      </c>
      <c r="D633" s="1">
        <f>'PR-RAS'!E639</f>
        <v>20830249.630000003</v>
      </c>
      <c r="E633" s="1">
        <v>0</v>
      </c>
      <c r="F633" s="1">
        <v>0</v>
      </c>
      <c r="G633" s="2">
        <f t="shared" si="10"/>
        <v>42657964.928400002</v>
      </c>
      <c r="H633" s="2">
        <f t="shared" si="11"/>
        <v>0.67999999597668648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21190855.949999999</v>
      </c>
      <c r="D634" s="1">
        <f>'PR-RAS'!E640</f>
        <v>22270413.839999996</v>
      </c>
      <c r="E634" s="1">
        <v>0</v>
      </c>
      <c r="F634" s="1">
        <v>0</v>
      </c>
      <c r="G634" s="2">
        <f t="shared" si="10"/>
        <v>41608155.737789996</v>
      </c>
      <c r="H634" s="2">
        <f t="shared" si="11"/>
        <v>0.21000000461935997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4645424.7400000021</v>
      </c>
      <c r="D635" s="1">
        <f>'PR-RAS'!E641</f>
        <v>0</v>
      </c>
      <c r="E635" s="1">
        <v>0</v>
      </c>
      <c r="F635" s="1">
        <v>0</v>
      </c>
      <c r="G635" s="2">
        <f t="shared" si="10"/>
        <v>2945199.2851600014</v>
      </c>
      <c r="H635" s="2">
        <f t="shared" si="11"/>
        <v>0.25999999791383743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1440164.2099999934</v>
      </c>
      <c r="E636" s="1">
        <v>0</v>
      </c>
      <c r="F636" s="1">
        <v>0</v>
      </c>
      <c r="G636" s="2">
        <f t="shared" si="10"/>
        <v>1829008.5466999917</v>
      </c>
      <c r="H636" s="2">
        <f t="shared" si="11"/>
        <v>0.20999999344348907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3269992.5699999984</v>
      </c>
      <c r="D637" s="1">
        <f>'PR-RAS'!E643</f>
        <v>7950304.4000000004</v>
      </c>
      <c r="E637" s="1">
        <v>0</v>
      </c>
      <c r="F637" s="1">
        <v>0</v>
      </c>
      <c r="G637" s="2">
        <f t="shared" si="10"/>
        <v>12192502.471319998</v>
      </c>
      <c r="H637" s="2">
        <f t="shared" si="11"/>
        <v>0.83000000193715096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7915417.3100000005</v>
      </c>
      <c r="D639" s="1">
        <f>'PR-RAS'!E645</f>
        <v>6510140.1900000069</v>
      </c>
      <c r="E639" s="1">
        <v>0</v>
      </c>
      <c r="F639" s="1">
        <v>0</v>
      </c>
      <c r="G639" s="2">
        <f t="shared" si="10"/>
        <v>13356975.126220008</v>
      </c>
      <c r="H639" s="2">
        <f t="shared" si="11"/>
        <v>0.5000000074505806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5129005.66</v>
      </c>
      <c r="D642" s="1">
        <f>'PR-RAS'!E649</f>
        <v>8678310.3900000006</v>
      </c>
      <c r="E642" s="1">
        <v>0</v>
      </c>
      <c r="F642" s="1">
        <v>0</v>
      </c>
      <c r="G642" s="2">
        <f t="shared" si="10"/>
        <v>14413286.548040001</v>
      </c>
      <c r="H642" s="2">
        <f t="shared" si="11"/>
        <v>0.73000000044703484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32113220.829999998</v>
      </c>
      <c r="D643" s="1">
        <f>'PR-RAS'!E650</f>
        <v>27012590.25</v>
      </c>
      <c r="E643" s="1">
        <v>0</v>
      </c>
      <c r="F643" s="1">
        <v>0</v>
      </c>
      <c r="G643" s="2">
        <f t="shared" si="10"/>
        <v>55300853.653860003</v>
      </c>
      <c r="H643" s="2">
        <f t="shared" si="11"/>
        <v>0.42000000178813934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28563916.109999999</v>
      </c>
      <c r="D644" s="1">
        <f>'PR-RAS'!E651</f>
        <v>28140046.219999999</v>
      </c>
      <c r="E644" s="1">
        <v>0</v>
      </c>
      <c r="F644" s="1">
        <v>0</v>
      </c>
      <c r="G644" s="2">
        <f t="shared" si="10"/>
        <v>54554697.497649997</v>
      </c>
      <c r="H644" s="2">
        <f t="shared" si="11"/>
        <v>0.32999999821186066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8678310.3799999952</v>
      </c>
      <c r="D645" s="1">
        <f>'PR-RAS'!E652</f>
        <v>7550854.4200000018</v>
      </c>
      <c r="E645" s="1">
        <v>0</v>
      </c>
      <c r="F645" s="1">
        <v>0</v>
      </c>
      <c r="G645" s="2">
        <f t="shared" si="10"/>
        <v>15314332.37768</v>
      </c>
      <c r="H645" s="2">
        <f t="shared" si="11"/>
        <v>0.79999999701976776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99</v>
      </c>
      <c r="D646" s="1">
        <f>'PR-RAS'!E653</f>
        <v>95</v>
      </c>
      <c r="E646" s="1">
        <v>0</v>
      </c>
      <c r="F646" s="1">
        <v>0</v>
      </c>
      <c r="G646" s="2">
        <f t="shared" si="10"/>
        <v>186.405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93</v>
      </c>
      <c r="D648" s="1">
        <f>'PR-RAS'!E655</f>
        <v>89</v>
      </c>
      <c r="E648" s="1">
        <v>0</v>
      </c>
      <c r="F648" s="1">
        <v>0</v>
      </c>
      <c r="G648" s="2">
        <f t="shared" si="10"/>
        <v>175.33700000000002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104549.82</v>
      </c>
      <c r="D650" s="1">
        <f>'PR-RAS'!E657</f>
        <v>4159284.19</v>
      </c>
      <c r="E650" s="1">
        <v>0</v>
      </c>
      <c r="F650" s="1">
        <v>0</v>
      </c>
      <c r="G650" s="2">
        <f t="shared" si="10"/>
        <v>5466603.7117999997</v>
      </c>
      <c r="H650" s="2">
        <f t="shared" si="11"/>
        <v>0.36999999993713573</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4020.12</v>
      </c>
      <c r="D651" s="1">
        <f>'PR-RAS'!E658</f>
        <v>3599.24</v>
      </c>
      <c r="E651" s="1">
        <v>0</v>
      </c>
      <c r="F651" s="1">
        <v>0</v>
      </c>
      <c r="G651" s="2">
        <f t="shared" si="10"/>
        <v>7292.0899999999992</v>
      </c>
      <c r="H651" s="2">
        <f t="shared" si="11"/>
        <v>0.35999999999967258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154.32</v>
      </c>
      <c r="D653" s="1">
        <f>'PR-RAS'!E660</f>
        <v>16.61</v>
      </c>
      <c r="E653" s="1">
        <v>0</v>
      </c>
      <c r="F653" s="1">
        <v>0</v>
      </c>
      <c r="G653" s="2">
        <f t="shared" si="10"/>
        <v>122.27607999999999</v>
      </c>
      <c r="H653" s="2">
        <f t="shared" si="11"/>
        <v>0.70999999999999375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7075530.4100000001</v>
      </c>
      <c r="D654" s="1">
        <f>'PR-RAS'!E661</f>
        <v>5997671.5599999996</v>
      </c>
      <c r="E654" s="1">
        <v>0</v>
      </c>
      <c r="F654" s="1">
        <v>0</v>
      </c>
      <c r="G654" s="2">
        <f t="shared" si="10"/>
        <v>12453280.415090002</v>
      </c>
      <c r="H654" s="2">
        <f t="shared" si="11"/>
        <v>0.85000000055879354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26080.03</v>
      </c>
      <c r="D656" s="1">
        <f>'PR-RAS'!E663</f>
        <v>26344.02</v>
      </c>
      <c r="E656" s="1">
        <v>0</v>
      </c>
      <c r="F656" s="1">
        <v>0</v>
      </c>
      <c r="G656" s="2">
        <f t="shared" si="10"/>
        <v>51593.085850000003</v>
      </c>
      <c r="H656" s="2">
        <f t="shared" si="11"/>
        <v>4.9999999999272404E-2</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2846310.43</v>
      </c>
      <c r="D658" s="1">
        <f>'PR-RAS'!E665</f>
        <v>2675012.29</v>
      </c>
      <c r="E658" s="1">
        <v>0</v>
      </c>
      <c r="F658" s="1">
        <v>0</v>
      </c>
      <c r="G658" s="2">
        <f t="shared" si="10"/>
        <v>5384992.1015699999</v>
      </c>
      <c r="H658" s="2">
        <f t="shared" si="11"/>
        <v>0.72000000020489097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48025.06</v>
      </c>
      <c r="D662" s="1">
        <f>'PR-RAS'!E669</f>
        <v>53898.52</v>
      </c>
      <c r="E662" s="1">
        <v>0</v>
      </c>
      <c r="F662" s="1">
        <v>0</v>
      </c>
      <c r="G662" s="2">
        <f t="shared" si="10"/>
        <v>102998.40809999999</v>
      </c>
      <c r="H662" s="2">
        <f t="shared" si="11"/>
        <v>0.54000000000087311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65829.62</v>
      </c>
      <c r="D663" s="1">
        <f>'PR-RAS'!E670</f>
        <v>36065.1</v>
      </c>
      <c r="E663" s="1">
        <v>0</v>
      </c>
      <c r="F663" s="1">
        <v>0</v>
      </c>
      <c r="G663" s="2">
        <f t="shared" si="10"/>
        <v>91329.400840000002</v>
      </c>
      <c r="H663" s="2">
        <f t="shared" si="11"/>
        <v>0.48000000000320142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205348.54</v>
      </c>
      <c r="D664" s="1">
        <f>'PR-RAS'!E671</f>
        <v>212947.91</v>
      </c>
      <c r="E664" s="1">
        <v>0</v>
      </c>
      <c r="F664" s="1">
        <v>0</v>
      </c>
      <c r="G664" s="2">
        <f t="shared" si="10"/>
        <v>418515.01068000001</v>
      </c>
      <c r="H664" s="2">
        <f t="shared" si="11"/>
        <v>0.54999999998835847</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75038.16</v>
      </c>
      <c r="D666" s="1">
        <f>'PR-RAS'!E673</f>
        <v>192587.4</v>
      </c>
      <c r="E666" s="1">
        <v>0</v>
      </c>
      <c r="F666" s="1">
        <v>0</v>
      </c>
      <c r="G666" s="2">
        <f t="shared" si="10"/>
        <v>306041.61839999998</v>
      </c>
      <c r="H666" s="2">
        <f t="shared" si="11"/>
        <v>0.55999999999767169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105800.46</v>
      </c>
      <c r="D687" s="1">
        <f>'PR-RAS'!E694</f>
        <v>368602.35</v>
      </c>
      <c r="E687" s="1">
        <v>0</v>
      </c>
      <c r="F687" s="1">
        <v>0</v>
      </c>
      <c r="G687" s="2">
        <f t="shared" si="10"/>
        <v>578301.53975999996</v>
      </c>
      <c r="H687" s="2">
        <f t="shared" si="11"/>
        <v>0.80999999998311978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5436123.0800000001</v>
      </c>
      <c r="D691" s="1">
        <f>'PR-RAS'!E698</f>
        <v>514766.96</v>
      </c>
      <c r="E691" s="1">
        <v>0</v>
      </c>
      <c r="F691" s="1">
        <v>0</v>
      </c>
      <c r="G691" s="2">
        <f t="shared" si="10"/>
        <v>4461303.33</v>
      </c>
      <c r="H691" s="2">
        <f t="shared" si="11"/>
        <v>0.12000000005355105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21477.200000000001</v>
      </c>
      <c r="D705" s="1">
        <f>'PR-RAS'!E712</f>
        <v>7218.02</v>
      </c>
      <c r="E705" s="1">
        <v>0</v>
      </c>
      <c r="F705" s="1">
        <v>0</v>
      </c>
      <c r="G705" s="2">
        <f t="shared" si="10"/>
        <v>25282.920960000003</v>
      </c>
      <c r="H705" s="2">
        <f t="shared" si="11"/>
        <v>0.22000000000116415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1327.23</v>
      </c>
      <c r="D709" s="1">
        <f>'PR-RAS'!E716</f>
        <v>1400</v>
      </c>
      <c r="E709" s="1">
        <v>0</v>
      </c>
      <c r="F709" s="1">
        <v>0</v>
      </c>
      <c r="G709" s="2">
        <f t="shared" si="10"/>
        <v>2922.0788399999997</v>
      </c>
      <c r="H709" s="2">
        <f t="shared" si="11"/>
        <v>0.23000000000001819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1592.67</v>
      </c>
      <c r="D710" s="1">
        <f>'PR-RAS'!E717</f>
        <v>796.34</v>
      </c>
      <c r="E710" s="1">
        <v>0</v>
      </c>
      <c r="F710" s="1">
        <v>0</v>
      </c>
      <c r="G710" s="2">
        <f t="shared" si="10"/>
        <v>2258.4131500000003</v>
      </c>
      <c r="H710" s="2">
        <f t="shared" si="11"/>
        <v>0.66999999999995907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13693.54</v>
      </c>
      <c r="D711" s="1">
        <f>'PR-RAS'!E718</f>
        <v>12075.61</v>
      </c>
      <c r="E711" s="1">
        <v>0</v>
      </c>
      <c r="F711" s="1">
        <v>0</v>
      </c>
      <c r="G711" s="2">
        <f t="shared" si="10"/>
        <v>26869.779600000002</v>
      </c>
      <c r="H711" s="2">
        <f t="shared" si="11"/>
        <v>0.84999999999854481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10919.22</v>
      </c>
      <c r="D713" s="1">
        <f>'PR-RAS'!E720</f>
        <v>7452.54</v>
      </c>
      <c r="E713" s="1">
        <v>0</v>
      </c>
      <c r="F713" s="1">
        <v>0</v>
      </c>
      <c r="G713" s="2">
        <f t="shared" si="10"/>
        <v>18386.901599999997</v>
      </c>
      <c r="H713" s="2">
        <f t="shared" si="11"/>
        <v>0.67999999999938154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6053.4</v>
      </c>
      <c r="D714" s="1">
        <f>'PR-RAS'!E721</f>
        <v>11782.47</v>
      </c>
      <c r="E714" s="1">
        <v>0</v>
      </c>
      <c r="F714" s="1">
        <v>0</v>
      </c>
      <c r="G714" s="2">
        <f t="shared" si="10"/>
        <v>21117.876419999997</v>
      </c>
      <c r="H714" s="2">
        <f t="shared" si="11"/>
        <v>0.86999999999898137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5315</v>
      </c>
      <c r="D715" s="1">
        <f>'PR-RAS'!E722</f>
        <v>15422.52</v>
      </c>
      <c r="E715" s="1">
        <v>0</v>
      </c>
      <c r="F715" s="1">
        <v>0</v>
      </c>
      <c r="G715" s="2">
        <f t="shared" si="10"/>
        <v>25818.26856</v>
      </c>
      <c r="H715" s="2">
        <f t="shared" si="11"/>
        <v>0.47999999999956344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12043.01</v>
      </c>
      <c r="D716" s="1">
        <f>'PR-RAS'!E723</f>
        <v>0</v>
      </c>
      <c r="E716" s="1">
        <v>0</v>
      </c>
      <c r="F716" s="1">
        <v>0</v>
      </c>
      <c r="G716" s="2">
        <f t="shared" si="10"/>
        <v>8610.7521500000003</v>
      </c>
      <c r="H716" s="2">
        <f t="shared" si="11"/>
        <v>1.0000000000218279E-2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40732.22</v>
      </c>
      <c r="D718" s="1">
        <f>'PR-RAS'!E725</f>
        <v>40780.800000000003</v>
      </c>
      <c r="E718" s="1">
        <v>0</v>
      </c>
      <c r="F718" s="1">
        <v>0</v>
      </c>
      <c r="G718" s="2">
        <f t="shared" si="10"/>
        <v>87684.668940000003</v>
      </c>
      <c r="H718" s="2">
        <f t="shared" si="11"/>
        <v>0.41999999999825377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2293.4499999999998</v>
      </c>
      <c r="D719" s="1">
        <f>'PR-RAS'!E726</f>
        <v>2293</v>
      </c>
      <c r="E719" s="1">
        <v>0</v>
      </c>
      <c r="F719" s="1">
        <v>0</v>
      </c>
      <c r="G719" s="2">
        <f t="shared" si="10"/>
        <v>4939.4450999999999</v>
      </c>
      <c r="H719" s="2">
        <f t="shared" si="11"/>
        <v>0.4499999999998181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132722.81</v>
      </c>
      <c r="D752" s="1">
        <f>'PR-RAS'!E759</f>
        <v>148011.62</v>
      </c>
      <c r="E752" s="1">
        <v>0</v>
      </c>
      <c r="F752" s="1">
        <v>0</v>
      </c>
      <c r="G752" s="2">
        <f t="shared" si="10"/>
        <v>321988.28354999999</v>
      </c>
      <c r="H752" s="2">
        <f t="shared" si="11"/>
        <v>0.57000000000698492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351814</v>
      </c>
      <c r="D761" s="1">
        <f>'PR-RAS'!E768</f>
        <v>0</v>
      </c>
      <c r="E761" s="1">
        <v>0</v>
      </c>
      <c r="F761" s="1">
        <v>0</v>
      </c>
      <c r="G761" s="2">
        <f t="shared" si="10"/>
        <v>267378.64</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417037.42</v>
      </c>
      <c r="D809" s="1">
        <f>'PR-RAS'!E816</f>
        <v>480247.05</v>
      </c>
      <c r="E809" s="1">
        <v>0</v>
      </c>
      <c r="F809" s="1">
        <v>0</v>
      </c>
      <c r="G809" s="2">
        <f t="shared" si="10"/>
        <v>1113045.4681600002</v>
      </c>
      <c r="H809" s="2">
        <f t="shared" si="11"/>
        <v>0.46999999997206032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233372.06</v>
      </c>
      <c r="D812" s="1">
        <f>'PR-RAS'!E819</f>
        <v>253635.72</v>
      </c>
      <c r="E812" s="1">
        <v>0</v>
      </c>
      <c r="F812" s="1">
        <v>0</v>
      </c>
      <c r="G812" s="2">
        <f t="shared" si="18"/>
        <v>600661.87849999999</v>
      </c>
      <c r="H812" s="2">
        <f t="shared" si="19"/>
        <v>0.33999999999650754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181432.08</v>
      </c>
      <c r="D814" s="1">
        <f>'PR-RAS'!E821</f>
        <v>220473.61</v>
      </c>
      <c r="E814" s="1">
        <v>0</v>
      </c>
      <c r="F814" s="1">
        <v>0</v>
      </c>
      <c r="G814" s="2">
        <f t="shared" si="18"/>
        <v>505994.37089999992</v>
      </c>
      <c r="H814" s="2">
        <f t="shared" si="19"/>
        <v>0.47000000000116415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16819.599999999999</v>
      </c>
      <c r="D816" s="1">
        <f>'PR-RAS'!E823</f>
        <v>30293.279999999999</v>
      </c>
      <c r="E816" s="1">
        <v>0</v>
      </c>
      <c r="F816" s="1">
        <v>0</v>
      </c>
      <c r="G816" s="2">
        <f t="shared" si="18"/>
        <v>63086.020400000001</v>
      </c>
      <c r="H816" s="2">
        <f t="shared" si="19"/>
        <v>0.68000000000029104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60486.92</v>
      </c>
      <c r="D817" s="1">
        <f>'PR-RAS'!E824</f>
        <v>150351.45000000001</v>
      </c>
      <c r="E817" s="1">
        <v>0</v>
      </c>
      <c r="F817" s="1">
        <v>0</v>
      </c>
      <c r="G817" s="2">
        <f t="shared" si="18"/>
        <v>294730.89311999996</v>
      </c>
      <c r="H817" s="2">
        <f t="shared" si="19"/>
        <v>0.53000000001338776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77092.59</v>
      </c>
      <c r="D821" s="1">
        <f>'PR-RAS'!E828</f>
        <v>83452.41</v>
      </c>
      <c r="E821" s="1">
        <v>0</v>
      </c>
      <c r="F821" s="1">
        <v>0</v>
      </c>
      <c r="G821" s="2">
        <f t="shared" si="18"/>
        <v>200077.8762</v>
      </c>
      <c r="H821" s="2">
        <f t="shared" si="19"/>
        <v>0.82000000000698492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23741.83</v>
      </c>
      <c r="D822" s="1">
        <f>'PR-RAS'!E829</f>
        <v>27700</v>
      </c>
      <c r="E822" s="1">
        <v>0</v>
      </c>
      <c r="F822" s="1">
        <v>0</v>
      </c>
      <c r="G822" s="2">
        <f t="shared" si="18"/>
        <v>64975.442429999996</v>
      </c>
      <c r="H822" s="2">
        <f t="shared" si="19"/>
        <v>0.16999999999825377</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157378.48000000001</v>
      </c>
      <c r="D823" s="1">
        <f>'PR-RAS'!E830</f>
        <v>155235.97</v>
      </c>
      <c r="E823" s="1">
        <v>0</v>
      </c>
      <c r="F823" s="1">
        <v>0</v>
      </c>
      <c r="G823" s="2">
        <f t="shared" si="18"/>
        <v>384573.04524000001</v>
      </c>
      <c r="H823" s="2">
        <f t="shared" si="19"/>
        <v>0.51000000000931323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72120.240000000005</v>
      </c>
      <c r="E827" s="1">
        <v>0</v>
      </c>
      <c r="F827" s="1">
        <v>0</v>
      </c>
      <c r="G827" s="2">
        <f t="shared" si="18"/>
        <v>119142.63648</v>
      </c>
      <c r="H827" s="2">
        <f t="shared" si="19"/>
        <v>0.24000000000523869</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15314.17</v>
      </c>
      <c r="E839" s="1">
        <v>0</v>
      </c>
      <c r="F839" s="1">
        <v>0</v>
      </c>
      <c r="G839" s="2">
        <f t="shared" si="18"/>
        <v>25666.548919999997</v>
      </c>
      <c r="H839" s="2">
        <f t="shared" si="19"/>
        <v>0.17000000000007276</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21902.32</v>
      </c>
      <c r="D945" s="1">
        <f>'PR-RAS'!E952</f>
        <v>21778.080000000002</v>
      </c>
      <c r="E945" s="1">
        <v>0</v>
      </c>
      <c r="F945" s="1">
        <v>0</v>
      </c>
      <c r="G945" s="2">
        <f t="shared" si="18"/>
        <v>61792.805119999997</v>
      </c>
      <c r="H945" s="2">
        <f t="shared" si="19"/>
        <v>0.40000000000145519</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133193088.49000001</v>
      </c>
      <c r="D984" s="6">
        <f>BILANCA!E6</f>
        <v>133003789.73000002</v>
      </c>
      <c r="E984" s="6">
        <v>0</v>
      </c>
      <c r="F984" s="6">
        <v>0</v>
      </c>
      <c r="G984" s="7">
        <f t="shared" ref="G984:G1241" si="22">B984/1000*C984+B984/500*D984</f>
        <v>399200.66795000003</v>
      </c>
      <c r="H984" s="7">
        <f t="shared" si="19"/>
        <v>0.75999999046325684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100028612.41000001</v>
      </c>
      <c r="D985" s="1">
        <f>BILANCA!E7</f>
        <v>101187645.75000001</v>
      </c>
      <c r="E985" s="1">
        <v>0</v>
      </c>
      <c r="F985" s="1">
        <v>0</v>
      </c>
      <c r="G985" s="2">
        <f t="shared" si="22"/>
        <v>604807.8078200001</v>
      </c>
      <c r="H985" s="2">
        <f t="shared" si="19"/>
        <v>0.65999999642372131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30840720.460000001</v>
      </c>
      <c r="D986" s="1">
        <f>BILANCA!E8</f>
        <v>30954990.260000002</v>
      </c>
      <c r="E986" s="1">
        <v>0</v>
      </c>
      <c r="F986" s="1">
        <v>0</v>
      </c>
      <c r="G986" s="2">
        <f t="shared" si="22"/>
        <v>278252.10294000001</v>
      </c>
      <c r="H986" s="2">
        <f t="shared" si="19"/>
        <v>0.7200000025331974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30840720.460000001</v>
      </c>
      <c r="D987" s="1">
        <f>BILANCA!E9</f>
        <v>30954990.260000002</v>
      </c>
      <c r="E987" s="1">
        <v>0</v>
      </c>
      <c r="F987" s="1">
        <v>0</v>
      </c>
      <c r="G987" s="2">
        <f t="shared" si="22"/>
        <v>371002.80392000003</v>
      </c>
      <c r="H987" s="2">
        <f t="shared" si="19"/>
        <v>0.7200000025331974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65943228.970000006</v>
      </c>
      <c r="D990" s="1">
        <f>BILANCA!E12</f>
        <v>63836518.63000001</v>
      </c>
      <c r="E990" s="1">
        <v>0</v>
      </c>
      <c r="F990" s="1">
        <v>0</v>
      </c>
      <c r="G990" s="2">
        <f t="shared" si="22"/>
        <v>1355313.8636100003</v>
      </c>
      <c r="H990" s="2">
        <f t="shared" si="19"/>
        <v>0.39999998360872269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61717973.590000004</v>
      </c>
      <c r="D991" s="1">
        <f>BILANCA!E13</f>
        <v>58947267.620000005</v>
      </c>
      <c r="E991" s="1">
        <v>0</v>
      </c>
      <c r="F991" s="1">
        <v>0</v>
      </c>
      <c r="G991" s="2">
        <f t="shared" si="22"/>
        <v>1436900.07064</v>
      </c>
      <c r="H991" s="2">
        <f t="shared" si="19"/>
        <v>0.78999999165534973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501420.15</v>
      </c>
      <c r="D992" s="1">
        <f>BILANCA!E14</f>
        <v>516846.76</v>
      </c>
      <c r="E992" s="1">
        <v>0</v>
      </c>
      <c r="F992" s="1">
        <v>0</v>
      </c>
      <c r="G992" s="2">
        <f t="shared" si="22"/>
        <v>13816.02303</v>
      </c>
      <c r="H992" s="2">
        <f t="shared" si="19"/>
        <v>0.39000000001396984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46553597.469999999</v>
      </c>
      <c r="D993" s="1">
        <f>BILANCA!E15</f>
        <v>46553597.460000001</v>
      </c>
      <c r="E993" s="1">
        <v>0</v>
      </c>
      <c r="F993" s="1">
        <v>0</v>
      </c>
      <c r="G993" s="2">
        <f t="shared" si="22"/>
        <v>1396607.9239000001</v>
      </c>
      <c r="H993" s="2">
        <f t="shared" si="19"/>
        <v>0.92999999970197678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60932290.619999997</v>
      </c>
      <c r="D994" s="1">
        <f>BILANCA!E16</f>
        <v>61127630.75</v>
      </c>
      <c r="E994" s="1">
        <v>0</v>
      </c>
      <c r="F994" s="1">
        <v>0</v>
      </c>
      <c r="G994" s="2">
        <f t="shared" si="22"/>
        <v>2015063.07332</v>
      </c>
      <c r="H994" s="2">
        <f t="shared" si="19"/>
        <v>0.63000000268220901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23891779.789999999</v>
      </c>
      <c r="D995" s="1">
        <f>BILANCA!E17</f>
        <v>24168438.809999999</v>
      </c>
      <c r="E995" s="1">
        <v>0</v>
      </c>
      <c r="F995" s="1">
        <v>0</v>
      </c>
      <c r="G995" s="2">
        <f t="shared" si="22"/>
        <v>866743.88891999994</v>
      </c>
      <c r="H995" s="2">
        <f t="shared" si="19"/>
        <v>0.40000000223517418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70161114.439999998</v>
      </c>
      <c r="D996" s="1">
        <f>BILANCA!E18</f>
        <v>73419246.159999996</v>
      </c>
      <c r="E996" s="1">
        <v>0</v>
      </c>
      <c r="F996" s="1">
        <v>0</v>
      </c>
      <c r="G996" s="2">
        <f t="shared" si="22"/>
        <v>2820994.8878799998</v>
      </c>
      <c r="H996" s="2">
        <f t="shared" si="19"/>
        <v>0.59999999403953552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1072773.9500000002</v>
      </c>
      <c r="D997" s="1">
        <f>BILANCA!E19</f>
        <v>1608280.94</v>
      </c>
      <c r="E997" s="1">
        <v>0</v>
      </c>
      <c r="F997" s="1">
        <v>0</v>
      </c>
      <c r="G997" s="2">
        <f t="shared" si="22"/>
        <v>60050.701620000007</v>
      </c>
      <c r="H997" s="2">
        <f t="shared" si="19"/>
        <v>0.10999999986961484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554771.05000000005</v>
      </c>
      <c r="D998" s="1">
        <f>BILANCA!E20</f>
        <v>547019.77</v>
      </c>
      <c r="E998" s="1">
        <v>0</v>
      </c>
      <c r="F998" s="1">
        <v>0</v>
      </c>
      <c r="G998" s="2">
        <f t="shared" si="22"/>
        <v>24732.15885</v>
      </c>
      <c r="H998" s="2">
        <f t="shared" si="19"/>
        <v>0.28000000002793968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48889.11</v>
      </c>
      <c r="D999" s="1">
        <f>BILANCA!E21</f>
        <v>57979.83</v>
      </c>
      <c r="E999" s="1">
        <v>0</v>
      </c>
      <c r="F999" s="1">
        <v>0</v>
      </c>
      <c r="G999" s="2">
        <f t="shared" si="22"/>
        <v>2637.58032</v>
      </c>
      <c r="H999" s="2">
        <f t="shared" si="19"/>
        <v>0.27999999999883585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124579.05</v>
      </c>
      <c r="D1000" s="1">
        <f>BILANCA!E22</f>
        <v>115314.63</v>
      </c>
      <c r="E1000" s="1">
        <v>0</v>
      </c>
      <c r="F1000" s="1">
        <v>0</v>
      </c>
      <c r="G1000" s="2">
        <f t="shared" si="22"/>
        <v>6038.5412700000006</v>
      </c>
      <c r="H1000" s="2">
        <f t="shared" si="19"/>
        <v>0.41999999999825377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92026.93</v>
      </c>
      <c r="D1001" s="1">
        <f>BILANCA!E23</f>
        <v>92026.95</v>
      </c>
      <c r="E1001" s="1">
        <v>0</v>
      </c>
      <c r="F1001" s="1">
        <v>0</v>
      </c>
      <c r="G1001" s="2">
        <f t="shared" si="22"/>
        <v>4969.4549399999996</v>
      </c>
      <c r="H1001" s="2">
        <f t="shared" si="19"/>
        <v>0.1200000000098953</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641.79999999999995</v>
      </c>
      <c r="D1002" s="1">
        <f>BILANCA!E24</f>
        <v>22640.6</v>
      </c>
      <c r="E1002" s="1">
        <v>0</v>
      </c>
      <c r="F1002" s="1">
        <v>0</v>
      </c>
      <c r="G1002" s="2">
        <f t="shared" si="22"/>
        <v>872.53699999999992</v>
      </c>
      <c r="H1002" s="2">
        <f t="shared" si="19"/>
        <v>0.60000000000150067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650592.18000000005</v>
      </c>
      <c r="D1003" s="1">
        <f>BILANCA!E25</f>
        <v>652570.87</v>
      </c>
      <c r="E1003" s="1">
        <v>0</v>
      </c>
      <c r="F1003" s="1">
        <v>0</v>
      </c>
      <c r="G1003" s="2">
        <f t="shared" si="22"/>
        <v>39114.678400000004</v>
      </c>
      <c r="H1003" s="2">
        <f t="shared" si="19"/>
        <v>0.31000000005587935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1343361.77</v>
      </c>
      <c r="D1004" s="1">
        <f>BILANCA!E26</f>
        <v>2040458.46</v>
      </c>
      <c r="E1004" s="1">
        <v>0</v>
      </c>
      <c r="F1004" s="1">
        <v>0</v>
      </c>
      <c r="G1004" s="2">
        <f t="shared" si="22"/>
        <v>113909.85248999999</v>
      </c>
      <c r="H1004" s="2">
        <f t="shared" si="19"/>
        <v>0.68999999994412065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1742087.94</v>
      </c>
      <c r="D1006" s="1">
        <f>BILANCA!E28</f>
        <v>1919730.17</v>
      </c>
      <c r="E1006" s="1">
        <v>0</v>
      </c>
      <c r="F1006" s="1">
        <v>0</v>
      </c>
      <c r="G1006" s="2">
        <f t="shared" si="22"/>
        <v>128375.61043999999</v>
      </c>
      <c r="H1006" s="2">
        <f t="shared" si="19"/>
        <v>0.22999999998137355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24890</v>
      </c>
      <c r="D1007" s="1">
        <f>BILANCA!E29</f>
        <v>14281.51999999999</v>
      </c>
      <c r="E1007" s="1">
        <v>0</v>
      </c>
      <c r="F1007" s="1">
        <v>0</v>
      </c>
      <c r="G1007" s="2">
        <f t="shared" si="22"/>
        <v>1282.8729599999997</v>
      </c>
      <c r="H1007" s="2">
        <f t="shared" si="19"/>
        <v>0.48000000001047738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346388.52</v>
      </c>
      <c r="D1008" s="1">
        <f>BILANCA!E30</f>
        <v>150592.22</v>
      </c>
      <c r="E1008" s="1">
        <v>0</v>
      </c>
      <c r="F1008" s="1">
        <v>0</v>
      </c>
      <c r="G1008" s="2">
        <f t="shared" si="22"/>
        <v>16189.324000000002</v>
      </c>
      <c r="H1008" s="2">
        <f t="shared" si="19"/>
        <v>0.6999999999825377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1038269.79</v>
      </c>
      <c r="D1010" s="1">
        <f>BILANCA!E32</f>
        <v>35822.5</v>
      </c>
      <c r="E1010" s="1">
        <v>0</v>
      </c>
      <c r="F1010" s="1">
        <v>0</v>
      </c>
      <c r="G1010" s="2">
        <f t="shared" si="22"/>
        <v>29967.699330000003</v>
      </c>
      <c r="H1010" s="2">
        <f t="shared" si="19"/>
        <v>0.7099999999627471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1359768.31</v>
      </c>
      <c r="D1012" s="1">
        <f>BILANCA!E34</f>
        <v>172133.2</v>
      </c>
      <c r="E1012" s="1">
        <v>0</v>
      </c>
      <c r="F1012" s="1">
        <v>0</v>
      </c>
      <c r="G1012" s="2">
        <f t="shared" si="22"/>
        <v>49417.006590000005</v>
      </c>
      <c r="H1012" s="2">
        <f t="shared" si="19"/>
        <v>0.51000000006752089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10497.46</v>
      </c>
      <c r="D1013" s="1">
        <f>BILANCA!E35</f>
        <v>10497.46</v>
      </c>
      <c r="E1013" s="1">
        <v>0</v>
      </c>
      <c r="F1013" s="1">
        <v>0</v>
      </c>
      <c r="G1013" s="2">
        <f t="shared" si="22"/>
        <v>944.77139999999986</v>
      </c>
      <c r="H1013" s="2">
        <f t="shared" si="19"/>
        <v>0.91999999999825377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1584.4</v>
      </c>
      <c r="D1015" s="1">
        <f>BILANCA!E37</f>
        <v>1584.38</v>
      </c>
      <c r="E1015" s="1">
        <v>0</v>
      </c>
      <c r="F1015" s="1">
        <v>0</v>
      </c>
      <c r="G1015" s="2">
        <f t="shared" si="22"/>
        <v>152.10112000000001</v>
      </c>
      <c r="H1015" s="2">
        <f t="shared" si="19"/>
        <v>0.78000000000020009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8913.06</v>
      </c>
      <c r="D1017" s="1">
        <f>BILANCA!E39</f>
        <v>8913.08</v>
      </c>
      <c r="E1017" s="1">
        <v>0</v>
      </c>
      <c r="F1017" s="1">
        <v>0</v>
      </c>
      <c r="G1017" s="2">
        <f t="shared" si="22"/>
        <v>909.13348000000008</v>
      </c>
      <c r="H1017" s="2">
        <f t="shared" si="19"/>
        <v>0.13999999999941792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3117093.97</v>
      </c>
      <c r="D1023" s="1">
        <f>BILANCA!E45</f>
        <v>3256191.09</v>
      </c>
      <c r="E1023" s="1">
        <v>0</v>
      </c>
      <c r="F1023" s="1">
        <v>0</v>
      </c>
      <c r="G1023" s="2">
        <f t="shared" si="22"/>
        <v>385179.04599999997</v>
      </c>
      <c r="H1023" s="2">
        <f t="shared" si="19"/>
        <v>0.11999999964609742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58855.07</v>
      </c>
      <c r="D1025" s="1">
        <f>BILANCA!E47</f>
        <v>55992.61</v>
      </c>
      <c r="E1025" s="1">
        <v>0</v>
      </c>
      <c r="F1025" s="1">
        <v>0</v>
      </c>
      <c r="G1025" s="2">
        <f t="shared" si="22"/>
        <v>7175.2921800000004</v>
      </c>
      <c r="H1025" s="2">
        <f t="shared" si="19"/>
        <v>0.45999999999912689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3117093.97</v>
      </c>
      <c r="D1026" s="1">
        <f>BILANCA!E48</f>
        <v>3256191.09</v>
      </c>
      <c r="E1026" s="1">
        <v>0</v>
      </c>
      <c r="F1026" s="1">
        <v>0</v>
      </c>
      <c r="G1026" s="2">
        <f t="shared" si="22"/>
        <v>414067.47444999998</v>
      </c>
      <c r="H1026" s="2">
        <f t="shared" si="19"/>
        <v>0.11999999964609742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58855.07</v>
      </c>
      <c r="D1028" s="1">
        <f>BILANCA!E50</f>
        <v>55992.61</v>
      </c>
      <c r="E1028" s="1">
        <v>0</v>
      </c>
      <c r="F1028" s="1">
        <v>0</v>
      </c>
      <c r="G1028" s="2">
        <f t="shared" si="22"/>
        <v>7687.8130499999997</v>
      </c>
      <c r="H1028" s="2">
        <f t="shared" si="19"/>
        <v>0.45999999999912689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24477.07</v>
      </c>
      <c r="D1032" s="1">
        <f>BILANCA!E54</f>
        <v>45186.39</v>
      </c>
      <c r="E1032" s="1">
        <v>0</v>
      </c>
      <c r="F1032" s="1">
        <v>0</v>
      </c>
      <c r="G1032" s="2">
        <f t="shared" si="22"/>
        <v>5627.6426500000007</v>
      </c>
      <c r="H1032" s="2">
        <f t="shared" si="19"/>
        <v>0.45999999999912689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24477.07</v>
      </c>
      <c r="D1033" s="1">
        <f>BILANCA!E55</f>
        <v>45186.39</v>
      </c>
      <c r="E1033" s="1">
        <v>0</v>
      </c>
      <c r="F1033" s="1">
        <v>0</v>
      </c>
      <c r="G1033" s="2">
        <f t="shared" si="22"/>
        <v>5742.4925000000003</v>
      </c>
      <c r="H1033" s="2">
        <f t="shared" si="19"/>
        <v>0.45999999999912689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3244662.98</v>
      </c>
      <c r="D1034" s="1">
        <f>BILANCA!E56</f>
        <v>6396136.8600000003</v>
      </c>
      <c r="E1034" s="1">
        <v>0</v>
      </c>
      <c r="F1034" s="1">
        <v>0</v>
      </c>
      <c r="G1034" s="2">
        <f t="shared" si="22"/>
        <v>817883.77170000004</v>
      </c>
      <c r="H1034" s="2">
        <f t="shared" si="19"/>
        <v>0.15999999968335032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2872544.11</v>
      </c>
      <c r="D1035" s="1">
        <f>BILANCA!E57</f>
        <v>5597538.4400000004</v>
      </c>
      <c r="E1035" s="1">
        <v>0</v>
      </c>
      <c r="F1035" s="1">
        <v>0</v>
      </c>
      <c r="G1035" s="2">
        <f t="shared" si="22"/>
        <v>731516.29148000001</v>
      </c>
      <c r="H1035" s="2">
        <f t="shared" si="19"/>
        <v>0.55000000027939677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875</v>
      </c>
      <c r="E1036" s="1">
        <v>0</v>
      </c>
      <c r="F1036" s="1">
        <v>0</v>
      </c>
      <c r="G1036" s="2">
        <f t="shared" si="22"/>
        <v>92.75</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367322.6</v>
      </c>
      <c r="D1037" s="1">
        <f>BILANCA!E59</f>
        <v>316224.31</v>
      </c>
      <c r="E1037" s="1">
        <v>0</v>
      </c>
      <c r="F1037" s="1">
        <v>0</v>
      </c>
      <c r="G1037" s="2">
        <f t="shared" si="22"/>
        <v>53987.645879999996</v>
      </c>
      <c r="H1037" s="2">
        <f t="shared" si="19"/>
        <v>0.71000000002095476</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4796.2700000000004</v>
      </c>
      <c r="D1040" s="1">
        <f>BILANCA!E62</f>
        <v>481499.11</v>
      </c>
      <c r="E1040" s="1">
        <v>0</v>
      </c>
      <c r="F1040" s="1">
        <v>0</v>
      </c>
      <c r="G1040" s="2">
        <f t="shared" si="22"/>
        <v>55164.285930000005</v>
      </c>
      <c r="H1040" s="2">
        <f t="shared" si="19"/>
        <v>0.37999999998646672</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33164476.080000002</v>
      </c>
      <c r="D1046" s="1">
        <f>BILANCA!E68</f>
        <v>31816143.979999997</v>
      </c>
      <c r="E1046" s="1">
        <v>0</v>
      </c>
      <c r="F1046" s="1">
        <v>0</v>
      </c>
      <c r="G1046" s="2">
        <f t="shared" si="22"/>
        <v>6098196.1345199998</v>
      </c>
      <c r="H1046" s="2">
        <f t="shared" si="19"/>
        <v>0.10000000521540642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8678310.3800000008</v>
      </c>
      <c r="D1047" s="1">
        <f>BILANCA!E69</f>
        <v>7550854.419999999</v>
      </c>
      <c r="E1047" s="1">
        <v>0</v>
      </c>
      <c r="F1047" s="1">
        <v>0</v>
      </c>
      <c r="G1047" s="2">
        <f t="shared" si="22"/>
        <v>1521921.2300799999</v>
      </c>
      <c r="H1047" s="2">
        <f t="shared" si="19"/>
        <v>0.79999999981373549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6500284.7800000003</v>
      </c>
      <c r="D1048" s="1">
        <f>BILANCA!E70</f>
        <v>5621545.0599999996</v>
      </c>
      <c r="E1048" s="1">
        <v>0</v>
      </c>
      <c r="F1048" s="1">
        <v>0</v>
      </c>
      <c r="G1048" s="2">
        <f t="shared" si="22"/>
        <v>1153319.3685000001</v>
      </c>
      <c r="H1048" s="2">
        <f t="shared" si="19"/>
        <v>0.27999999932944775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6500284.7800000003</v>
      </c>
      <c r="D1050" s="1">
        <f>BILANCA!E72</f>
        <v>5621545.0599999996</v>
      </c>
      <c r="E1050" s="1">
        <v>0</v>
      </c>
      <c r="F1050" s="1">
        <v>0</v>
      </c>
      <c r="G1050" s="2">
        <f t="shared" si="22"/>
        <v>1188806.1183</v>
      </c>
      <c r="H1050" s="2">
        <f t="shared" si="19"/>
        <v>0.27999999932944775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2177350.04</v>
      </c>
      <c r="D1053" s="1">
        <f>BILANCA!E75</f>
        <v>1928690.59</v>
      </c>
      <c r="E1053" s="1">
        <v>0</v>
      </c>
      <c r="F1053" s="1">
        <v>0</v>
      </c>
      <c r="G1053" s="2">
        <f t="shared" si="22"/>
        <v>422431.18540000007</v>
      </c>
      <c r="H1053" s="2">
        <f t="shared" si="19"/>
        <v>0.44999999995343387</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297.95999999999998</v>
      </c>
      <c r="D1054" s="1">
        <f>BILANCA!E76</f>
        <v>311.5</v>
      </c>
      <c r="E1054" s="1">
        <v>0</v>
      </c>
      <c r="F1054" s="1">
        <v>0</v>
      </c>
      <c r="G1054" s="2">
        <f t="shared" si="22"/>
        <v>65.388159999999999</v>
      </c>
      <c r="H1054" s="2">
        <f t="shared" si="19"/>
        <v>0.54000000000002046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377.6</v>
      </c>
      <c r="D1055" s="1">
        <f>BILANCA!E77</f>
        <v>307.27</v>
      </c>
      <c r="E1055" s="1">
        <v>0</v>
      </c>
      <c r="F1055" s="1">
        <v>0</v>
      </c>
      <c r="G1055" s="2">
        <f t="shared" si="22"/>
        <v>71.434079999999994</v>
      </c>
      <c r="H1055" s="2">
        <f t="shared" si="19"/>
        <v>0.66999999999995907</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55047.41</v>
      </c>
      <c r="D1056" s="1">
        <f>BILANCA!E78</f>
        <v>113877.34999999999</v>
      </c>
      <c r="E1056" s="1">
        <v>0</v>
      </c>
      <c r="F1056" s="1">
        <v>0</v>
      </c>
      <c r="G1056" s="2">
        <f t="shared" si="22"/>
        <v>20644.554029999999</v>
      </c>
      <c r="H1056" s="2">
        <f t="shared" si="19"/>
        <v>0.75999999999476131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58.4</v>
      </c>
      <c r="D1061" s="1">
        <f>BILANCA!E83</f>
        <v>6438.9</v>
      </c>
      <c r="E1061" s="1">
        <v>0</v>
      </c>
      <c r="F1061" s="1">
        <v>0</v>
      </c>
      <c r="G1061" s="2">
        <f t="shared" si="22"/>
        <v>1009.0236</v>
      </c>
      <c r="H1061" s="2">
        <f t="shared" si="19"/>
        <v>0.50000000000036238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54989.01</v>
      </c>
      <c r="D1064" s="1">
        <f>BILANCA!E86</f>
        <v>107438.45</v>
      </c>
      <c r="E1064" s="1">
        <v>0</v>
      </c>
      <c r="F1064" s="1">
        <v>0</v>
      </c>
      <c r="G1064" s="2">
        <f t="shared" si="22"/>
        <v>21859.138709999999</v>
      </c>
      <c r="H1064" s="2">
        <f t="shared" si="19"/>
        <v>0.45999999999912689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222701.01</v>
      </c>
      <c r="D1065" s="1">
        <f>BILANCA!E87</f>
        <v>234513.67</v>
      </c>
      <c r="E1065" s="1">
        <v>0</v>
      </c>
      <c r="F1065" s="1">
        <v>0</v>
      </c>
      <c r="G1065" s="2">
        <f t="shared" si="22"/>
        <v>56721.724700000006</v>
      </c>
      <c r="H1065" s="2">
        <f t="shared" si="19"/>
        <v>0.33999999999650754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222701.01</v>
      </c>
      <c r="D1066" s="1">
        <f>BILANCA!E88</f>
        <v>234513.67</v>
      </c>
      <c r="E1066" s="1">
        <v>0</v>
      </c>
      <c r="F1066" s="1">
        <v>0</v>
      </c>
      <c r="G1066" s="2">
        <f t="shared" si="22"/>
        <v>57413.453050000004</v>
      </c>
      <c r="H1066" s="2">
        <f t="shared" si="19"/>
        <v>0.33999999999650754</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222701.01</v>
      </c>
      <c r="D1067" s="1">
        <f>BILANCA!E89</f>
        <v>234513.67</v>
      </c>
      <c r="E1067" s="1">
        <v>0</v>
      </c>
      <c r="F1067" s="1">
        <v>0</v>
      </c>
      <c r="G1067" s="2">
        <f t="shared" si="22"/>
        <v>58105.181400000001</v>
      </c>
      <c r="H1067" s="2">
        <f t="shared" si="19"/>
        <v>0.33999999999650754</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14612210.5</v>
      </c>
      <c r="D1112" s="1">
        <f>BILANCA!E134</f>
        <v>14612210.5</v>
      </c>
      <c r="E1112" s="1">
        <v>0</v>
      </c>
      <c r="F1112" s="1">
        <v>0</v>
      </c>
      <c r="G1112" s="2">
        <f t="shared" si="22"/>
        <v>5654925.4634999996</v>
      </c>
      <c r="H1112" s="2">
        <f t="shared" si="23"/>
        <v>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14612210.5</v>
      </c>
      <c r="D1113" s="1">
        <f>BILANCA!E135</f>
        <v>14612210.5</v>
      </c>
      <c r="E1113" s="1">
        <v>0</v>
      </c>
      <c r="F1113" s="1">
        <v>0</v>
      </c>
      <c r="G1113" s="2">
        <f t="shared" si="22"/>
        <v>5698762.0949999997</v>
      </c>
      <c r="H1113" s="2">
        <f t="shared" si="23"/>
        <v>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14612210.5</v>
      </c>
      <c r="D1117" s="1">
        <f>BILANCA!E139</f>
        <v>14612210.5</v>
      </c>
      <c r="E1117" s="1">
        <v>0</v>
      </c>
      <c r="F1117" s="1">
        <v>0</v>
      </c>
      <c r="G1117" s="2">
        <f t="shared" si="22"/>
        <v>5874108.6210000003</v>
      </c>
      <c r="H1117" s="2">
        <f t="shared" si="23"/>
        <v>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9333172.7599999998</v>
      </c>
      <c r="D1124" s="1">
        <f>BILANCA!E146</f>
        <v>9153431.709999999</v>
      </c>
      <c r="E1124" s="1">
        <v>0</v>
      </c>
      <c r="F1124" s="1">
        <v>0</v>
      </c>
      <c r="G1124" s="2">
        <f t="shared" si="22"/>
        <v>3897245.101379999</v>
      </c>
      <c r="H1124" s="2">
        <f t="shared" si="23"/>
        <v>0.5300000011920929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223525.94</v>
      </c>
      <c r="D1125" s="1">
        <f>BILANCA!E147</f>
        <v>187614.84</v>
      </c>
      <c r="E1125" s="1">
        <v>0</v>
      </c>
      <c r="F1125" s="1">
        <v>0</v>
      </c>
      <c r="G1125" s="2">
        <f t="shared" si="22"/>
        <v>85023.298039999994</v>
      </c>
      <c r="H1125" s="2">
        <f t="shared" si="23"/>
        <v>0.22000000000116415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8906184.3499999996</v>
      </c>
      <c r="D1127" s="1">
        <f>BILANCA!E149</f>
        <v>8851926.25</v>
      </c>
      <c r="E1127" s="1">
        <v>0</v>
      </c>
      <c r="F1127" s="1">
        <v>0</v>
      </c>
      <c r="G1127" s="2">
        <f t="shared" si="22"/>
        <v>3831845.3063999997</v>
      </c>
      <c r="H1127" s="2">
        <f t="shared" si="23"/>
        <v>0.59999999962747097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2600070.83</v>
      </c>
      <c r="D1130" s="1">
        <f>BILANCA!E152</f>
        <v>3253794.13</v>
      </c>
      <c r="E1130" s="1">
        <v>0</v>
      </c>
      <c r="F1130" s="1">
        <v>0</v>
      </c>
      <c r="G1130" s="2">
        <f t="shared" si="22"/>
        <v>1338825.8862299998</v>
      </c>
      <c r="H1130" s="2">
        <f t="shared" si="23"/>
        <v>0.29999999981373549</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71167.960000000006</v>
      </c>
      <c r="D1131" s="1">
        <f>BILANCA!E153</f>
        <v>0</v>
      </c>
      <c r="E1131" s="1">
        <v>0</v>
      </c>
      <c r="F1131" s="1">
        <v>0</v>
      </c>
      <c r="G1131" s="2">
        <f t="shared" si="22"/>
        <v>10532.85808</v>
      </c>
      <c r="H1131" s="2">
        <f t="shared" si="23"/>
        <v>3.9999999993597157E-2</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6234945.5599999996</v>
      </c>
      <c r="D1135" s="1">
        <f>BILANCA!E157</f>
        <v>5598132.1200000001</v>
      </c>
      <c r="E1135" s="1">
        <v>0</v>
      </c>
      <c r="F1135" s="1">
        <v>0</v>
      </c>
      <c r="G1135" s="2">
        <f t="shared" si="22"/>
        <v>2649543.8895999999</v>
      </c>
      <c r="H1135" s="2">
        <f t="shared" si="23"/>
        <v>0.56000000052154064</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134297.85</v>
      </c>
      <c r="D1136" s="1">
        <f>BILANCA!E158</f>
        <v>100484.86</v>
      </c>
      <c r="E1136" s="1">
        <v>0</v>
      </c>
      <c r="F1136" s="1">
        <v>0</v>
      </c>
      <c r="G1136" s="2">
        <f t="shared" si="22"/>
        <v>51295.93821</v>
      </c>
      <c r="H1136" s="2">
        <f t="shared" si="23"/>
        <v>0.28999999999359716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507192.43</v>
      </c>
      <c r="D1137" s="1">
        <f>BILANCA!E159</f>
        <v>520535.13</v>
      </c>
      <c r="E1137" s="1">
        <v>0</v>
      </c>
      <c r="F1137" s="1">
        <v>0</v>
      </c>
      <c r="G1137" s="2">
        <f t="shared" si="22"/>
        <v>238432.45425999997</v>
      </c>
      <c r="H1137" s="2">
        <f t="shared" si="23"/>
        <v>0.55999999999767169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6433.53</v>
      </c>
      <c r="D1138" s="1">
        <f>BILANCA!E160</f>
        <v>7735.6</v>
      </c>
      <c r="E1138" s="1">
        <v>0</v>
      </c>
      <c r="F1138" s="1">
        <v>0</v>
      </c>
      <c r="G1138" s="2">
        <f t="shared" si="22"/>
        <v>3395.23315</v>
      </c>
      <c r="H1138" s="2">
        <f t="shared" si="23"/>
        <v>0.86999999999989086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19293.55</v>
      </c>
      <c r="D1139" s="1">
        <f>BILANCA!E161</f>
        <v>8730.36</v>
      </c>
      <c r="E1139" s="1">
        <v>0</v>
      </c>
      <c r="F1139" s="1">
        <v>0</v>
      </c>
      <c r="G1139" s="2">
        <f t="shared" si="22"/>
        <v>5733.6661199999999</v>
      </c>
      <c r="H1139" s="2">
        <f t="shared" si="23"/>
        <v>0.81000000000130967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162735.31</v>
      </c>
      <c r="D1140" s="1">
        <f>BILANCA!E162</f>
        <v>170271.67</v>
      </c>
      <c r="E1140" s="1">
        <v>0</v>
      </c>
      <c r="F1140" s="1">
        <v>0</v>
      </c>
      <c r="G1140" s="2">
        <f t="shared" si="22"/>
        <v>79014.748049999995</v>
      </c>
      <c r="H1140" s="2">
        <f t="shared" si="23"/>
        <v>0.63999999998486601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626490.19999999995</v>
      </c>
      <c r="D1141" s="1">
        <f>BILANCA!E163</f>
        <v>693867</v>
      </c>
      <c r="E1141" s="1">
        <v>0</v>
      </c>
      <c r="F1141" s="1">
        <v>0</v>
      </c>
      <c r="G1141" s="2">
        <f t="shared" si="22"/>
        <v>318247.42359999998</v>
      </c>
      <c r="H1141" s="2">
        <f t="shared" si="23"/>
        <v>0.19999999995343387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263034.01999999996</v>
      </c>
      <c r="D1142" s="1">
        <f>BILANCA!E164</f>
        <v>151256.33000000002</v>
      </c>
      <c r="E1142" s="1">
        <v>0</v>
      </c>
      <c r="F1142" s="1">
        <v>0</v>
      </c>
      <c r="G1142" s="2">
        <f t="shared" si="22"/>
        <v>89921.922120000003</v>
      </c>
      <c r="H1142" s="2">
        <f t="shared" si="23"/>
        <v>0.34999999997671694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81261.66</v>
      </c>
      <c r="D1143" s="1">
        <f>BILANCA!E165</f>
        <v>46623.1</v>
      </c>
      <c r="E1143" s="1">
        <v>0</v>
      </c>
      <c r="F1143" s="1">
        <v>0</v>
      </c>
      <c r="G1143" s="2">
        <f t="shared" si="22"/>
        <v>27921.257600000001</v>
      </c>
      <c r="H1143" s="2">
        <f t="shared" si="23"/>
        <v>0.43999999999505235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260914.05</v>
      </c>
      <c r="D1144" s="1">
        <f>BILANCA!E166</f>
        <v>200749.81</v>
      </c>
      <c r="E1144" s="1">
        <v>0</v>
      </c>
      <c r="F1144" s="1">
        <v>0</v>
      </c>
      <c r="G1144" s="2">
        <f t="shared" si="22"/>
        <v>106648.60086999999</v>
      </c>
      <c r="H1144" s="2">
        <f t="shared" si="23"/>
        <v>0.23999999999068677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79141.69</v>
      </c>
      <c r="D1147" s="1">
        <f>BILANCA!E169</f>
        <v>96116.58</v>
      </c>
      <c r="E1147" s="1">
        <v>0</v>
      </c>
      <c r="F1147" s="1">
        <v>0</v>
      </c>
      <c r="G1147" s="2">
        <f t="shared" si="22"/>
        <v>44505.475400000003</v>
      </c>
      <c r="H1147" s="2">
        <f t="shared" si="23"/>
        <v>0.72999999999592546</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133193088.49000002</v>
      </c>
      <c r="D1152" s="1">
        <f>BILANCA!E175</f>
        <v>133003789.73</v>
      </c>
      <c r="E1152" s="1">
        <v>0</v>
      </c>
      <c r="F1152" s="1">
        <v>0</v>
      </c>
      <c r="G1152" s="2">
        <f t="shared" si="22"/>
        <v>67464912.883550003</v>
      </c>
      <c r="H1152" s="2">
        <f t="shared" si="23"/>
        <v>0.76000002026557922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1031884.8099999999</v>
      </c>
      <c r="D1153" s="1">
        <f>BILANCA!E176</f>
        <v>1319091.45</v>
      </c>
      <c r="E1153" s="1">
        <v>0</v>
      </c>
      <c r="F1153" s="1">
        <v>0</v>
      </c>
      <c r="G1153" s="2">
        <f t="shared" si="22"/>
        <v>623911.51069999998</v>
      </c>
      <c r="H1153" s="2">
        <f t="shared" si="23"/>
        <v>0.64000000001396984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964797.5</v>
      </c>
      <c r="D1154" s="1">
        <f>BILANCA!E177</f>
        <v>1210139.03</v>
      </c>
      <c r="E1154" s="1">
        <v>0</v>
      </c>
      <c r="F1154" s="1">
        <v>0</v>
      </c>
      <c r="G1154" s="2">
        <f t="shared" si="22"/>
        <v>578847.92076000012</v>
      </c>
      <c r="H1154" s="2">
        <f t="shared" si="23"/>
        <v>0.53000000002793968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140867.79999999999</v>
      </c>
      <c r="D1155" s="1">
        <f>BILANCA!E178</f>
        <v>122501.25</v>
      </c>
      <c r="E1155" s="1">
        <v>0</v>
      </c>
      <c r="F1155" s="1">
        <v>0</v>
      </c>
      <c r="G1155" s="2">
        <f t="shared" si="22"/>
        <v>66369.691599999991</v>
      </c>
      <c r="H1155" s="2">
        <f t="shared" si="23"/>
        <v>0.45000000001164153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397460.7</v>
      </c>
      <c r="D1156" s="1">
        <f>BILANCA!E179</f>
        <v>703472.17</v>
      </c>
      <c r="E1156" s="1">
        <v>0</v>
      </c>
      <c r="F1156" s="1">
        <v>0</v>
      </c>
      <c r="G1156" s="2">
        <f t="shared" si="22"/>
        <v>312162.07191999996</v>
      </c>
      <c r="H1156" s="2">
        <f t="shared" si="23"/>
        <v>0.47000000003026798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1527.15</v>
      </c>
      <c r="D1157" s="1">
        <f>BILANCA!E180</f>
        <v>6936.27</v>
      </c>
      <c r="E1157" s="1">
        <v>0</v>
      </c>
      <c r="F1157" s="1">
        <v>0</v>
      </c>
      <c r="G1157" s="2">
        <f t="shared" si="22"/>
        <v>2679.5460599999997</v>
      </c>
      <c r="H1157" s="2">
        <f t="shared" si="23"/>
        <v>0.42000000000052751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1527.15</v>
      </c>
      <c r="D1160" s="1">
        <f>BILANCA!E183</f>
        <v>6936.27</v>
      </c>
      <c r="E1160" s="1">
        <v>0</v>
      </c>
      <c r="F1160" s="1">
        <v>0</v>
      </c>
      <c r="G1160" s="2">
        <f t="shared" si="22"/>
        <v>2725.7451300000002</v>
      </c>
      <c r="H1160" s="2">
        <f t="shared" si="23"/>
        <v>0.42000000000052751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13782.33</v>
      </c>
      <c r="D1161" s="1">
        <f>BILANCA!E184</f>
        <v>26812.57</v>
      </c>
      <c r="E1161" s="1">
        <v>0</v>
      </c>
      <c r="F1161" s="1">
        <v>0</v>
      </c>
      <c r="G1161" s="2">
        <f t="shared" si="22"/>
        <v>11998.52966</v>
      </c>
      <c r="H1161" s="2">
        <f t="shared" si="23"/>
        <v>0.76000000000021828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107505.3</v>
      </c>
      <c r="D1163" s="1">
        <f>BILANCA!E186</f>
        <v>18780.27</v>
      </c>
      <c r="E1163" s="1">
        <v>0</v>
      </c>
      <c r="F1163" s="1">
        <v>0</v>
      </c>
      <c r="G1163" s="2">
        <f t="shared" si="22"/>
        <v>26111.851200000001</v>
      </c>
      <c r="H1163" s="2">
        <f t="shared" si="23"/>
        <v>0.57000000000334694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303654.21999999997</v>
      </c>
      <c r="D1165" s="1">
        <f>BILANCA!E188</f>
        <v>331636.5</v>
      </c>
      <c r="E1165" s="1">
        <v>0</v>
      </c>
      <c r="F1165" s="1">
        <v>0</v>
      </c>
      <c r="G1165" s="2">
        <f t="shared" si="22"/>
        <v>175980.75404</v>
      </c>
      <c r="H1165" s="2">
        <f t="shared" si="23"/>
        <v>0.71999999997206032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8083.97</v>
      </c>
      <c r="D1166" s="1">
        <f>BILANCA!E189</f>
        <v>71814.539999999994</v>
      </c>
      <c r="E1166" s="1">
        <v>0</v>
      </c>
      <c r="F1166" s="1">
        <v>0</v>
      </c>
      <c r="G1166" s="2">
        <f t="shared" si="22"/>
        <v>27763.488149999997</v>
      </c>
      <c r="H1166" s="2">
        <f t="shared" si="23"/>
        <v>0.49000000000614818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43576.82</v>
      </c>
      <c r="D1183" s="1">
        <f>BILANCA!E206</f>
        <v>21798.74</v>
      </c>
      <c r="E1183" s="1">
        <v>0</v>
      </c>
      <c r="F1183" s="1">
        <v>0</v>
      </c>
      <c r="G1183" s="2">
        <f t="shared" si="22"/>
        <v>17434.86</v>
      </c>
      <c r="H1183" s="2">
        <f t="shared" si="23"/>
        <v>0.43999999999869033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43576.82</v>
      </c>
      <c r="D1184" s="1">
        <f>BILANCA!E207</f>
        <v>21798.74</v>
      </c>
      <c r="E1184" s="1">
        <v>0</v>
      </c>
      <c r="F1184" s="1">
        <v>0</v>
      </c>
      <c r="G1184" s="2">
        <f t="shared" si="22"/>
        <v>17522.034299999999</v>
      </c>
      <c r="H1184" s="2">
        <f t="shared" si="23"/>
        <v>0.43999999999869033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43576.82</v>
      </c>
      <c r="D1192" s="1">
        <f>BILANCA!E215</f>
        <v>21798.74</v>
      </c>
      <c r="E1192" s="1">
        <v>0</v>
      </c>
      <c r="F1192" s="1">
        <v>0</v>
      </c>
      <c r="G1192" s="2">
        <f t="shared" si="22"/>
        <v>18219.4287</v>
      </c>
      <c r="H1192" s="2">
        <f t="shared" si="23"/>
        <v>0.43999999999869033</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15426.52</v>
      </c>
      <c r="D1211" s="1">
        <f>BILANCA!E234</f>
        <v>15339.14</v>
      </c>
      <c r="E1211" s="1">
        <v>0</v>
      </c>
      <c r="F1211" s="1">
        <v>0</v>
      </c>
      <c r="G1211" s="2">
        <f t="shared" si="22"/>
        <v>10511.894399999999</v>
      </c>
      <c r="H1211" s="2">
        <f t="shared" si="23"/>
        <v>0.61999999999898137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15426.52</v>
      </c>
      <c r="D1213" s="1">
        <f>BILANCA!E236</f>
        <v>15339.14</v>
      </c>
      <c r="E1213" s="1">
        <v>0</v>
      </c>
      <c r="F1213" s="1">
        <v>0</v>
      </c>
      <c r="G1213" s="2">
        <f t="shared" si="22"/>
        <v>10604.103999999999</v>
      </c>
      <c r="H1213" s="2">
        <f t="shared" si="23"/>
        <v>0.61999999999898137</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132161203.68000002</v>
      </c>
      <c r="D1214" s="1">
        <f>BILANCA!E237</f>
        <v>131684698.28</v>
      </c>
      <c r="E1214" s="1">
        <v>0</v>
      </c>
      <c r="F1214" s="1">
        <v>0</v>
      </c>
      <c r="G1214" s="2">
        <f t="shared" si="22"/>
        <v>91367568.655440003</v>
      </c>
      <c r="H1214" s="2">
        <f t="shared" si="23"/>
        <v>0.59999997913837433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114580424.08000001</v>
      </c>
      <c r="D1215" s="1">
        <f>BILANCA!E238</f>
        <v>115770393.67</v>
      </c>
      <c r="E1215" s="1">
        <v>0</v>
      </c>
      <c r="F1215" s="1">
        <v>0</v>
      </c>
      <c r="G1215" s="2">
        <f t="shared" si="22"/>
        <v>80300121.049440011</v>
      </c>
      <c r="H1215" s="2">
        <f t="shared" si="23"/>
        <v>0.41000001132488251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114624000.90000001</v>
      </c>
      <c r="D1216" s="1">
        <f>BILANCA!E239</f>
        <v>115792192.41</v>
      </c>
      <c r="E1216" s="1">
        <v>0</v>
      </c>
      <c r="F1216" s="1">
        <v>0</v>
      </c>
      <c r="G1216" s="2">
        <f t="shared" si="22"/>
        <v>80666553.872759998</v>
      </c>
      <c r="H1216" s="2">
        <f t="shared" si="23"/>
        <v>0.50999999046325684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51384260.950000003</v>
      </c>
      <c r="D1217" s="1">
        <f>BILANCA!E240</f>
        <v>51236395.100000001</v>
      </c>
      <c r="E1217" s="1">
        <v>0</v>
      </c>
      <c r="F1217" s="1">
        <v>0</v>
      </c>
      <c r="G1217" s="2">
        <f t="shared" si="22"/>
        <v>36002549.969100006</v>
      </c>
      <c r="H1217" s="2">
        <f t="shared" si="23"/>
        <v>0.14999999850988388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63239739.950000003</v>
      </c>
      <c r="D1218" s="1">
        <f>BILANCA!E241</f>
        <v>64555797.310000002</v>
      </c>
      <c r="E1218" s="1">
        <v>0</v>
      </c>
      <c r="F1218" s="1">
        <v>0</v>
      </c>
      <c r="G1218" s="2">
        <f t="shared" si="22"/>
        <v>45202563.623950005</v>
      </c>
      <c r="H1218" s="2">
        <f t="shared" si="23"/>
        <v>0.35999999940395355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43576.82</v>
      </c>
      <c r="D1219" s="1">
        <f>BILANCA!E242</f>
        <v>21798.74</v>
      </c>
      <c r="E1219" s="1">
        <v>0</v>
      </c>
      <c r="F1219" s="1">
        <v>0</v>
      </c>
      <c r="G1219" s="2">
        <f t="shared" si="22"/>
        <v>20573.1348</v>
      </c>
      <c r="H1219" s="2">
        <f t="shared" si="23"/>
        <v>0.43999999999869033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43576.82</v>
      </c>
      <c r="D1220" s="1">
        <f>BILANCA!E243</f>
        <v>21798.74</v>
      </c>
      <c r="E1220" s="1">
        <v>0</v>
      </c>
      <c r="F1220" s="1">
        <v>0</v>
      </c>
      <c r="G1220" s="2">
        <f t="shared" si="22"/>
        <v>20660.309099999999</v>
      </c>
      <c r="H1220" s="2">
        <f t="shared" si="23"/>
        <v>0.43999999999869033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7915417.3099999987</v>
      </c>
      <c r="D1222" s="1">
        <f>BILANCA!E245</f>
        <v>6510140.1900000013</v>
      </c>
      <c r="E1222" s="1">
        <v>0</v>
      </c>
      <c r="F1222" s="1">
        <v>0</v>
      </c>
      <c r="G1222" s="2">
        <f t="shared" si="22"/>
        <v>5003631.7479100004</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24835155.23</v>
      </c>
      <c r="D1223" s="1">
        <f>BILANCA!E246</f>
        <v>24848762.84</v>
      </c>
      <c r="E1223" s="1">
        <v>0</v>
      </c>
      <c r="F1223" s="1">
        <v>0</v>
      </c>
      <c r="G1223" s="2">
        <f t="shared" si="22"/>
        <v>17887843.418400001</v>
      </c>
      <c r="H1223" s="2">
        <f t="shared" si="23"/>
        <v>0.39000000059604645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24835155.23</v>
      </c>
      <c r="D1224" s="1">
        <f>BILANCA!E247</f>
        <v>24848762.84</v>
      </c>
      <c r="E1224" s="1">
        <v>0</v>
      </c>
      <c r="F1224" s="1">
        <v>0</v>
      </c>
      <c r="G1224" s="2">
        <f t="shared" si="22"/>
        <v>17962376.099309999</v>
      </c>
      <c r="H1224" s="2">
        <f t="shared" si="23"/>
        <v>0.39000000059604645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16919737.920000002</v>
      </c>
      <c r="D1227" s="1">
        <f>BILANCA!E250</f>
        <v>18338622.649999999</v>
      </c>
      <c r="E1227" s="1">
        <v>0</v>
      </c>
      <c r="F1227" s="1">
        <v>0</v>
      </c>
      <c r="G1227" s="2">
        <f t="shared" si="22"/>
        <v>13077663.905680001</v>
      </c>
      <c r="H1227" s="2">
        <f t="shared" si="23"/>
        <v>0.42999999970197678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16267336.75</v>
      </c>
      <c r="D1229" s="1">
        <f>BILANCA!E252</f>
        <v>17652539.16</v>
      </c>
      <c r="E1229" s="1">
        <v>0</v>
      </c>
      <c r="F1229" s="1">
        <v>0</v>
      </c>
      <c r="G1229" s="2">
        <f t="shared" si="22"/>
        <v>12686814.107220002</v>
      </c>
      <c r="H1229" s="2">
        <f t="shared" si="23"/>
        <v>0.41000000014901161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652401.17000000004</v>
      </c>
      <c r="D1230" s="1">
        <f>BILANCA!E253</f>
        <v>686083.49</v>
      </c>
      <c r="E1230" s="1">
        <v>0</v>
      </c>
      <c r="F1230" s="1">
        <v>0</v>
      </c>
      <c r="G1230" s="2">
        <f t="shared" si="22"/>
        <v>500068.33305000002</v>
      </c>
      <c r="H1230" s="2">
        <f t="shared" si="23"/>
        <v>0.66000000003259629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9339129.4600000009</v>
      </c>
      <c r="D1232" s="1">
        <f>BILANCA!E255</f>
        <v>9187054.8300000001</v>
      </c>
      <c r="E1232" s="1">
        <v>0</v>
      </c>
      <c r="F1232" s="1">
        <v>0</v>
      </c>
      <c r="G1232" s="2">
        <f t="shared" si="22"/>
        <v>6900596.5408800002</v>
      </c>
      <c r="H1232" s="2">
        <f t="shared" si="23"/>
        <v>0.63000000081956387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263034.03000000003</v>
      </c>
      <c r="D1233" s="1">
        <f>BILANCA!E256</f>
        <v>151256.32999999999</v>
      </c>
      <c r="E1233" s="1">
        <v>0</v>
      </c>
      <c r="F1233" s="1">
        <v>0</v>
      </c>
      <c r="G1233" s="2">
        <f t="shared" si="22"/>
        <v>141386.67249999999</v>
      </c>
      <c r="H1233" s="2">
        <f t="shared" si="23"/>
        <v>0.36000000001513399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63198.8</v>
      </c>
      <c r="D1234" s="1">
        <f>BILANCA!E257</f>
        <v>65853.259999999995</v>
      </c>
      <c r="E1234" s="1">
        <v>0</v>
      </c>
      <c r="F1234" s="1">
        <v>0</v>
      </c>
      <c r="G1234" s="2">
        <f t="shared" si="22"/>
        <v>48921.23532</v>
      </c>
      <c r="H1234" s="2">
        <f t="shared" si="23"/>
        <v>0.45999999999185093</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9793254.1099999994</v>
      </c>
      <c r="D1236" s="1">
        <f>BILANCA!E259</f>
        <v>15086346.800000001</v>
      </c>
      <c r="E1236" s="1">
        <v>0</v>
      </c>
      <c r="F1236" s="1">
        <v>0</v>
      </c>
      <c r="G1236" s="2">
        <f t="shared" si="22"/>
        <v>10111384.77063</v>
      </c>
      <c r="H1236" s="2">
        <f t="shared" si="23"/>
        <v>0.30999999865889549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9793254.1099999994</v>
      </c>
      <c r="D1237" s="1">
        <f>BILANCA!E260</f>
        <v>15086346.800000001</v>
      </c>
      <c r="E1237" s="1">
        <v>0</v>
      </c>
      <c r="F1237" s="1">
        <v>0</v>
      </c>
      <c r="G1237" s="2">
        <f t="shared" si="22"/>
        <v>10151350.71834</v>
      </c>
      <c r="H1237" s="2">
        <f t="shared" si="23"/>
        <v>0.30999999865889549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222701.01</v>
      </c>
      <c r="D1239" s="1">
        <f>BILANCA!E263</f>
        <v>234513.67</v>
      </c>
      <c r="E1239" s="1">
        <v>0</v>
      </c>
      <c r="F1239" s="1">
        <v>0</v>
      </c>
      <c r="G1239" s="2">
        <f t="shared" si="22"/>
        <v>177082.45760000002</v>
      </c>
      <c r="H1239" s="2">
        <f t="shared" si="23"/>
        <v>0.33999999999650754</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1020026.26</v>
      </c>
      <c r="D1240" s="1">
        <f>BILANCA!E264</f>
        <v>974368.96</v>
      </c>
      <c r="E1240" s="1">
        <v>0</v>
      </c>
      <c r="F1240" s="1">
        <v>0</v>
      </c>
      <c r="G1240" s="2">
        <f t="shared" si="22"/>
        <v>762972.39425999997</v>
      </c>
      <c r="H1240" s="2">
        <f t="shared" si="23"/>
        <v>0.30000000004656613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8939636.6999999993</v>
      </c>
      <c r="D1241" s="1">
        <f>BILANCA!E265</f>
        <v>8872929.75</v>
      </c>
      <c r="E1241" s="1">
        <v>0</v>
      </c>
      <c r="F1241" s="1">
        <v>0</v>
      </c>
      <c r="G1241" s="2">
        <f t="shared" si="22"/>
        <v>6884858.0196000002</v>
      </c>
      <c r="H1241" s="2">
        <f t="shared" si="23"/>
        <v>0.55000000074505806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144067.56</v>
      </c>
      <c r="D1242" s="1">
        <f>BILANCA!E266</f>
        <v>11738.22</v>
      </c>
      <c r="E1242" s="1">
        <v>0</v>
      </c>
      <c r="F1242" s="1">
        <v>0</v>
      </c>
      <c r="G1242" s="2">
        <f t="shared" ref="G1242:G1479" si="24">B1242/1000*C1242+B1242/500*D1242</f>
        <v>43393.896000000001</v>
      </c>
      <c r="H1242" s="2">
        <f t="shared" si="23"/>
        <v>0.66000000000167347</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198108.15</v>
      </c>
      <c r="D1243" s="1">
        <f>BILANCA!E267</f>
        <v>235634.69</v>
      </c>
      <c r="E1243" s="1">
        <v>0</v>
      </c>
      <c r="F1243" s="1">
        <v>0</v>
      </c>
      <c r="G1243" s="2">
        <f t="shared" si="24"/>
        <v>174038.15780000002</v>
      </c>
      <c r="H1243" s="2">
        <f t="shared" si="23"/>
        <v>0.45999999999185093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369.27</v>
      </c>
      <c r="D1244" s="1">
        <f>BILANCA!E268</f>
        <v>2399.09</v>
      </c>
      <c r="E1244" s="1">
        <v>0</v>
      </c>
      <c r="F1244" s="1">
        <v>0</v>
      </c>
      <c r="G1244" s="2">
        <f t="shared" si="24"/>
        <v>1348.7044500000002</v>
      </c>
      <c r="H1244" s="2">
        <f t="shared" si="23"/>
        <v>0.36000000000012733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54619.74</v>
      </c>
      <c r="D1247" s="1">
        <f>BILANCA!E271</f>
        <v>82198.7</v>
      </c>
      <c r="E1247" s="1">
        <v>0</v>
      </c>
      <c r="F1247" s="1">
        <v>0</v>
      </c>
      <c r="G1247" s="2">
        <f t="shared" si="24"/>
        <v>57820.524960000002</v>
      </c>
      <c r="H1247" s="2">
        <f t="shared" si="23"/>
        <v>0.56000000000494765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22840.66</v>
      </c>
      <c r="E1249" s="1">
        <v>0</v>
      </c>
      <c r="F1249" s="1">
        <v>0</v>
      </c>
      <c r="G1249" s="2">
        <f t="shared" si="24"/>
        <v>12151.23112</v>
      </c>
      <c r="H1249" s="2">
        <f t="shared" si="23"/>
        <v>0.34000000000014552</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15557.35</v>
      </c>
      <c r="D1263" s="1">
        <f>BILANCA!E287</f>
        <v>35895.32</v>
      </c>
      <c r="E1263" s="1">
        <v>0</v>
      </c>
      <c r="F1263" s="1">
        <v>0</v>
      </c>
      <c r="G1263" s="2">
        <f t="shared" si="24"/>
        <v>24457.437200000004</v>
      </c>
      <c r="H1263" s="2">
        <f t="shared" si="23"/>
        <v>0.67000000000007276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949240.15</v>
      </c>
      <c r="D1264" s="1">
        <f>BILANCA!E288</f>
        <v>1174243.71</v>
      </c>
      <c r="E1264" s="1">
        <v>0</v>
      </c>
      <c r="F1264" s="1">
        <v>0</v>
      </c>
      <c r="G1264" s="2">
        <f t="shared" si="24"/>
        <v>926661.44717000006</v>
      </c>
      <c r="H1264" s="2">
        <f t="shared" si="23"/>
        <v>0.44000000006053597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8083.97</v>
      </c>
      <c r="D1266" s="1">
        <f>BILANCA!E290</f>
        <v>71814.539999999994</v>
      </c>
      <c r="E1266" s="1">
        <v>0</v>
      </c>
      <c r="F1266" s="1">
        <v>0</v>
      </c>
      <c r="G1266" s="2">
        <f t="shared" si="24"/>
        <v>42934.79314999999</v>
      </c>
      <c r="H1266" s="2">
        <f t="shared" si="23"/>
        <v>0.49000000000614818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43576.82</v>
      </c>
      <c r="D1270" s="1">
        <f>BILANCA!E294</f>
        <v>21798.74</v>
      </c>
      <c r="E1270" s="1">
        <v>0</v>
      </c>
      <c r="F1270" s="1">
        <v>0</v>
      </c>
      <c r="G1270" s="2">
        <f t="shared" si="24"/>
        <v>25019.024099999999</v>
      </c>
      <c r="H1270" s="2">
        <f t="shared" si="23"/>
        <v>0.43999999999869033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197195.44</v>
      </c>
      <c r="D1273" s="1">
        <f>BILANCA!E297</f>
        <v>198688.04</v>
      </c>
      <c r="E1273" s="1">
        <v>0</v>
      </c>
      <c r="F1273" s="1">
        <v>0</v>
      </c>
      <c r="G1273" s="2">
        <f t="shared" si="24"/>
        <v>172425.74079999997</v>
      </c>
      <c r="H1273" s="2">
        <f t="shared" si="23"/>
        <v>0.48000000001047738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47688.83</v>
      </c>
      <c r="D1274" s="1">
        <f>BILANCA!E298</f>
        <v>35444.980000000003</v>
      </c>
      <c r="E1274" s="1">
        <v>0</v>
      </c>
      <c r="F1274" s="1">
        <v>0</v>
      </c>
      <c r="G1274" s="2">
        <f t="shared" si="24"/>
        <v>34506.427889999999</v>
      </c>
      <c r="H1274" s="2">
        <f t="shared" si="23"/>
        <v>0.18999999999505235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31853.17</v>
      </c>
      <c r="D1275" s="1">
        <f>BILANCA!E299</f>
        <v>14635.18</v>
      </c>
      <c r="E1275" s="1">
        <v>0</v>
      </c>
      <c r="F1275" s="1">
        <v>0</v>
      </c>
      <c r="G1275" s="2">
        <f t="shared" si="24"/>
        <v>17848.070759999999</v>
      </c>
      <c r="H1275" s="2">
        <f t="shared" si="23"/>
        <v>0.34999999999854481</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4972.6499999999996</v>
      </c>
      <c r="D1276" s="1">
        <f>BILANCA!E300</f>
        <v>28690.85</v>
      </c>
      <c r="E1276" s="1">
        <v>0</v>
      </c>
      <c r="F1276" s="1">
        <v>0</v>
      </c>
      <c r="G1276" s="2">
        <f t="shared" si="24"/>
        <v>18269.824549999998</v>
      </c>
      <c r="H1276" s="2">
        <f t="shared" si="23"/>
        <v>0.50000000000181899</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5700866.5499999998</v>
      </c>
      <c r="D1299" s="6">
        <f>'RAS-funkcijski'!E5</f>
        <v>5889859.1500000004</v>
      </c>
      <c r="E1299" s="6">
        <v>0</v>
      </c>
      <c r="F1299" s="6">
        <v>0</v>
      </c>
      <c r="G1299" s="7">
        <f t="shared" si="24"/>
        <v>17480.584849999999</v>
      </c>
      <c r="H1299" s="7">
        <f t="shared" si="23"/>
        <v>0.60000000055879354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5700866.5499999998</v>
      </c>
      <c r="D1300" s="1">
        <f>'RAS-funkcijski'!E6</f>
        <v>5889859.1500000004</v>
      </c>
      <c r="E1300" s="1">
        <v>0</v>
      </c>
      <c r="F1300" s="1">
        <v>0</v>
      </c>
      <c r="G1300" s="2">
        <f t="shared" si="24"/>
        <v>34961.169699999999</v>
      </c>
      <c r="H1300" s="2">
        <f t="shared" si="23"/>
        <v>0.60000000055879354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5700866.5499999998</v>
      </c>
      <c r="D1301" s="1">
        <f>'RAS-funkcijski'!E7</f>
        <v>5889859.1500000004</v>
      </c>
      <c r="E1301" s="1">
        <v>0</v>
      </c>
      <c r="F1301" s="1">
        <v>0</v>
      </c>
      <c r="G1301" s="2">
        <f t="shared" si="24"/>
        <v>52441.754549999998</v>
      </c>
      <c r="H1301" s="2">
        <f t="shared" si="23"/>
        <v>0.60000000055879354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2448.84</v>
      </c>
      <c r="D1316" s="1">
        <f>'RAS-funkcijski'!E22</f>
        <v>6071.9</v>
      </c>
      <c r="E1316" s="1">
        <v>0</v>
      </c>
      <c r="F1316" s="1">
        <v>0</v>
      </c>
      <c r="G1316" s="2">
        <f t="shared" si="24"/>
        <v>262.66751999999997</v>
      </c>
      <c r="H1316" s="2">
        <f t="shared" si="23"/>
        <v>0.26000000000021828</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2448.84</v>
      </c>
      <c r="D1318" s="1">
        <f>'RAS-funkcijski'!E24</f>
        <v>6071.9</v>
      </c>
      <c r="E1318" s="1">
        <v>0</v>
      </c>
      <c r="F1318" s="1">
        <v>0</v>
      </c>
      <c r="G1318" s="2">
        <f t="shared" si="24"/>
        <v>291.8528</v>
      </c>
      <c r="H1318" s="2">
        <f t="shared" si="23"/>
        <v>0.26000000000021828</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94921.47</v>
      </c>
      <c r="D1322" s="1">
        <f>'RAS-funkcijski'!E28</f>
        <v>99241.49</v>
      </c>
      <c r="E1322" s="1">
        <v>0</v>
      </c>
      <c r="F1322" s="1">
        <v>0</v>
      </c>
      <c r="G1322" s="2">
        <f t="shared" si="24"/>
        <v>7041.7067999999999</v>
      </c>
      <c r="H1322" s="2">
        <f t="shared" si="23"/>
        <v>0.96000000000640284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94921.47</v>
      </c>
      <c r="D1324" s="1">
        <f>'RAS-funkcijski'!E30</f>
        <v>99241.49</v>
      </c>
      <c r="E1324" s="1">
        <v>0</v>
      </c>
      <c r="F1324" s="1">
        <v>0</v>
      </c>
      <c r="G1324" s="2">
        <f t="shared" si="24"/>
        <v>7628.5156999999999</v>
      </c>
      <c r="H1324" s="2">
        <f t="shared" si="23"/>
        <v>0.96000000000640284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2337053</v>
      </c>
      <c r="D1329" s="1">
        <f>'RAS-funkcijski'!E35</f>
        <v>3388983.48</v>
      </c>
      <c r="E1329" s="1">
        <v>0</v>
      </c>
      <c r="F1329" s="1">
        <v>0</v>
      </c>
      <c r="G1329" s="2">
        <f t="shared" si="24"/>
        <v>282565.61875999998</v>
      </c>
      <c r="H1329" s="2">
        <f t="shared" si="23"/>
        <v>0.47999999998137355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389245.25</v>
      </c>
      <c r="D1330" s="1">
        <f>'RAS-funkcijski'!E36</f>
        <v>387560.77</v>
      </c>
      <c r="E1330" s="1">
        <v>0</v>
      </c>
      <c r="F1330" s="1">
        <v>0</v>
      </c>
      <c r="G1330" s="2">
        <f t="shared" si="24"/>
        <v>37259.737280000001</v>
      </c>
      <c r="H1330" s="2">
        <f t="shared" si="23"/>
        <v>0.47999999998137355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389245.25</v>
      </c>
      <c r="D1331" s="1">
        <f>'RAS-funkcijski'!E37</f>
        <v>387560.77</v>
      </c>
      <c r="E1331" s="1">
        <v>0</v>
      </c>
      <c r="F1331" s="1">
        <v>0</v>
      </c>
      <c r="G1331" s="2">
        <f t="shared" si="24"/>
        <v>38424.104070000001</v>
      </c>
      <c r="H1331" s="2">
        <f t="shared" si="23"/>
        <v>0.47999999998137355</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148088.17000000001</v>
      </c>
      <c r="D1333" s="1">
        <f>'RAS-funkcijski'!E39</f>
        <v>169855.27</v>
      </c>
      <c r="E1333" s="1">
        <v>0</v>
      </c>
      <c r="F1333" s="1">
        <v>0</v>
      </c>
      <c r="G1333" s="2">
        <f t="shared" si="24"/>
        <v>17072.954850000002</v>
      </c>
      <c r="H1333" s="2">
        <f t="shared" si="23"/>
        <v>0.44000000000232831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148088.17000000001</v>
      </c>
      <c r="D1334" s="1">
        <f>'RAS-funkcijski'!E40</f>
        <v>169855.27</v>
      </c>
      <c r="E1334" s="1">
        <v>0</v>
      </c>
      <c r="F1334" s="1">
        <v>0</v>
      </c>
      <c r="G1334" s="2">
        <f t="shared" si="24"/>
        <v>17560.753559999997</v>
      </c>
      <c r="H1334" s="2">
        <f t="shared" si="23"/>
        <v>0.44000000000232831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1527886.57</v>
      </c>
      <c r="D1348" s="1">
        <f>'RAS-funkcijski'!E54</f>
        <v>1551616.73</v>
      </c>
      <c r="E1348" s="1">
        <v>0</v>
      </c>
      <c r="F1348" s="1">
        <v>0</v>
      </c>
      <c r="G1348" s="2">
        <f t="shared" si="24"/>
        <v>231556.00150000001</v>
      </c>
      <c r="H1348" s="2">
        <f t="shared" si="27"/>
        <v>0.69999999995343387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1527886.57</v>
      </c>
      <c r="D1349" s="1">
        <f>'RAS-funkcijski'!E55</f>
        <v>1464594.18</v>
      </c>
      <c r="E1349" s="1">
        <v>0</v>
      </c>
      <c r="F1349" s="1">
        <v>0</v>
      </c>
      <c r="G1349" s="2">
        <f t="shared" si="24"/>
        <v>227310.82142999995</v>
      </c>
      <c r="H1349" s="2">
        <f t="shared" si="27"/>
        <v>0.60999999986961484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1990.86</v>
      </c>
      <c r="E1350" s="1">
        <v>0</v>
      </c>
      <c r="F1350" s="1">
        <v>0</v>
      </c>
      <c r="G1350" s="2">
        <f t="shared" si="24"/>
        <v>207.04943999999998</v>
      </c>
      <c r="H1350" s="2">
        <f t="shared" si="27"/>
        <v>0.14000000000010004</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85031.69</v>
      </c>
      <c r="E1353" s="1">
        <v>0</v>
      </c>
      <c r="F1353" s="1">
        <v>0</v>
      </c>
      <c r="G1353" s="2">
        <f t="shared" si="24"/>
        <v>9353.4858999999997</v>
      </c>
      <c r="H1353" s="2">
        <f t="shared" si="27"/>
        <v>0.30999999999767169</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271833.01</v>
      </c>
      <c r="D1355" s="1">
        <f>'RAS-funkcijski'!E61</f>
        <v>1279950.71</v>
      </c>
      <c r="E1355" s="1">
        <v>0</v>
      </c>
      <c r="F1355" s="1">
        <v>0</v>
      </c>
      <c r="G1355" s="2">
        <f t="shared" si="24"/>
        <v>161408.86251000001</v>
      </c>
      <c r="H1355" s="2">
        <f t="shared" si="27"/>
        <v>0.30000000004656613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271833.01</v>
      </c>
      <c r="D1358" s="1">
        <f>'RAS-funkcijski'!E64</f>
        <v>462534.54</v>
      </c>
      <c r="E1358" s="1">
        <v>0</v>
      </c>
      <c r="F1358" s="1">
        <v>0</v>
      </c>
      <c r="G1358" s="2">
        <f t="shared" si="24"/>
        <v>71814.12539999999</v>
      </c>
      <c r="H1358" s="2">
        <f t="shared" si="27"/>
        <v>0.47000000003026798</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817416.17</v>
      </c>
      <c r="E1359" s="1">
        <v>0</v>
      </c>
      <c r="F1359" s="1">
        <v>0</v>
      </c>
      <c r="G1359" s="2">
        <f t="shared" si="24"/>
        <v>99724.77274</v>
      </c>
      <c r="H1359" s="2">
        <f t="shared" si="27"/>
        <v>0.17000000004190952</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356198.70999999996</v>
      </c>
      <c r="D1369" s="1">
        <f>'RAS-funkcijski'!E75</f>
        <v>815062.72</v>
      </c>
      <c r="E1369" s="1">
        <v>0</v>
      </c>
      <c r="F1369" s="1">
        <v>0</v>
      </c>
      <c r="G1369" s="2">
        <f t="shared" si="24"/>
        <v>141029.01464999997</v>
      </c>
      <c r="H1369" s="2">
        <f t="shared" si="27"/>
        <v>0.57000000006519258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99360.04</v>
      </c>
      <c r="D1370" s="1">
        <f>'RAS-funkcijski'!E76</f>
        <v>84254.7</v>
      </c>
      <c r="E1370" s="1">
        <v>0</v>
      </c>
      <c r="F1370" s="1">
        <v>0</v>
      </c>
      <c r="G1370" s="2">
        <f t="shared" si="24"/>
        <v>19286.599679999999</v>
      </c>
      <c r="H1370" s="2">
        <f t="shared" si="27"/>
        <v>0.33999999999650754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158480.94</v>
      </c>
      <c r="D1371" s="1">
        <f>'RAS-funkcijski'!E77</f>
        <v>99466.12</v>
      </c>
      <c r="E1371" s="1">
        <v>0</v>
      </c>
      <c r="F1371" s="1">
        <v>0</v>
      </c>
      <c r="G1371" s="2">
        <f t="shared" si="24"/>
        <v>26091.162139999997</v>
      </c>
      <c r="H1371" s="2">
        <f t="shared" si="27"/>
        <v>0.17999999999301508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98357.73</v>
      </c>
      <c r="D1372" s="1">
        <f>'RAS-funkcijski'!E78</f>
        <v>631341.9</v>
      </c>
      <c r="E1372" s="1">
        <v>0</v>
      </c>
      <c r="F1372" s="1">
        <v>0</v>
      </c>
      <c r="G1372" s="2">
        <f t="shared" si="24"/>
        <v>100717.07322000001</v>
      </c>
      <c r="H1372" s="2">
        <f t="shared" si="27"/>
        <v>0.36999999998079147</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935778.88</v>
      </c>
      <c r="D1376" s="1">
        <f>'RAS-funkcijski'!E82</f>
        <v>443176.54</v>
      </c>
      <c r="E1376" s="1">
        <v>0</v>
      </c>
      <c r="F1376" s="1">
        <v>0</v>
      </c>
      <c r="G1376" s="2">
        <f t="shared" si="24"/>
        <v>142126.29288000002</v>
      </c>
      <c r="H1376" s="2">
        <f t="shared" si="27"/>
        <v>0.58000000001629815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13149.35</v>
      </c>
      <c r="D1377" s="1">
        <f>'RAS-funkcijski'!E83</f>
        <v>0</v>
      </c>
      <c r="E1377" s="1">
        <v>0</v>
      </c>
      <c r="F1377" s="1">
        <v>0</v>
      </c>
      <c r="G1377" s="2">
        <f t="shared" si="24"/>
        <v>1038.79865</v>
      </c>
      <c r="H1377" s="2">
        <f t="shared" si="27"/>
        <v>0.3500000000003638</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200298.12</v>
      </c>
      <c r="D1378" s="1">
        <f>'RAS-funkcijski'!E84</f>
        <v>328011.42</v>
      </c>
      <c r="E1378" s="1">
        <v>0</v>
      </c>
      <c r="F1378" s="1">
        <v>0</v>
      </c>
      <c r="G1378" s="2">
        <f t="shared" si="24"/>
        <v>68505.676800000001</v>
      </c>
      <c r="H1378" s="2">
        <f t="shared" si="27"/>
        <v>0.53999999997904524</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722331.41</v>
      </c>
      <c r="D1380" s="1">
        <f>'RAS-funkcijski'!E86</f>
        <v>115165.12</v>
      </c>
      <c r="E1380" s="1">
        <v>0</v>
      </c>
      <c r="F1380" s="1">
        <v>0</v>
      </c>
      <c r="G1380" s="2">
        <f t="shared" si="24"/>
        <v>78118.255300000004</v>
      </c>
      <c r="H1380" s="2">
        <f t="shared" si="27"/>
        <v>0.53000000002793968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13687.04</v>
      </c>
      <c r="D1383" s="1">
        <f>'RAS-funkcijski'!E89</f>
        <v>21998.799999999999</v>
      </c>
      <c r="E1383" s="1">
        <v>0</v>
      </c>
      <c r="F1383" s="1">
        <v>0</v>
      </c>
      <c r="G1383" s="2">
        <f t="shared" si="24"/>
        <v>4903.1944000000003</v>
      </c>
      <c r="H1383" s="2">
        <f t="shared" si="27"/>
        <v>0.24000000000160071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13272.28</v>
      </c>
      <c r="D1384" s="1">
        <f>'RAS-funkcijski'!E90</f>
        <v>0</v>
      </c>
      <c r="E1384" s="1">
        <v>0</v>
      </c>
      <c r="F1384" s="1">
        <v>0</v>
      </c>
      <c r="G1384" s="2">
        <f t="shared" si="24"/>
        <v>1141.41608</v>
      </c>
      <c r="H1384" s="2">
        <f t="shared" si="27"/>
        <v>0.28000000000065484</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13272.28</v>
      </c>
      <c r="D1386" s="1">
        <f>'RAS-funkcijski'!E92</f>
        <v>0</v>
      </c>
      <c r="E1386" s="1">
        <v>0</v>
      </c>
      <c r="F1386" s="1">
        <v>0</v>
      </c>
      <c r="G1386" s="2">
        <f t="shared" si="24"/>
        <v>1167.96064</v>
      </c>
      <c r="H1386" s="2">
        <f t="shared" si="27"/>
        <v>0.28000000000065484</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414.76</v>
      </c>
      <c r="D1393" s="1">
        <f>'RAS-funkcijski'!E99</f>
        <v>0</v>
      </c>
      <c r="E1393" s="1">
        <v>0</v>
      </c>
      <c r="F1393" s="1">
        <v>0</v>
      </c>
      <c r="G1393" s="2">
        <f t="shared" si="24"/>
        <v>39.402200000000001</v>
      </c>
      <c r="H1393" s="2">
        <f t="shared" si="27"/>
        <v>0.24000000000000909</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414.76</v>
      </c>
      <c r="D1394" s="1">
        <f>'RAS-funkcijski'!E100</f>
        <v>0</v>
      </c>
      <c r="E1394" s="1">
        <v>0</v>
      </c>
      <c r="F1394" s="1">
        <v>0</v>
      </c>
      <c r="G1394" s="2">
        <f t="shared" si="24"/>
        <v>39.816960000000002</v>
      </c>
      <c r="H1394" s="2">
        <f t="shared" si="27"/>
        <v>0.24000000000000909</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21998.799999999999</v>
      </c>
      <c r="E1400" s="1">
        <v>0</v>
      </c>
      <c r="F1400" s="1">
        <v>0</v>
      </c>
      <c r="G1400" s="2">
        <f t="shared" si="24"/>
        <v>4487.7551999999996</v>
      </c>
      <c r="H1400" s="2">
        <f t="shared" si="27"/>
        <v>0.2000000000007276</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1152309.1100000001</v>
      </c>
      <c r="D1401" s="1">
        <f>'RAS-funkcijski'!E107</f>
        <v>3115542.2</v>
      </c>
      <c r="E1401" s="1">
        <v>0</v>
      </c>
      <c r="F1401" s="1">
        <v>0</v>
      </c>
      <c r="G1401" s="2">
        <f t="shared" si="24"/>
        <v>760489.53153000004</v>
      </c>
      <c r="H1401" s="2">
        <f t="shared" si="27"/>
        <v>0.31000000028871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774098.91</v>
      </c>
      <c r="D1402" s="1">
        <f>'RAS-funkcijski'!E108</f>
        <v>2371168.98</v>
      </c>
      <c r="E1402" s="1">
        <v>0</v>
      </c>
      <c r="F1402" s="1">
        <v>0</v>
      </c>
      <c r="G1402" s="2">
        <f t="shared" si="24"/>
        <v>573709.43448000005</v>
      </c>
      <c r="H1402" s="2">
        <f t="shared" si="27"/>
        <v>0.10999999998603016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215524.53</v>
      </c>
      <c r="D1403" s="1">
        <f>'RAS-funkcijski'!E109</f>
        <v>568839.25</v>
      </c>
      <c r="E1403" s="1">
        <v>0</v>
      </c>
      <c r="F1403" s="1">
        <v>0</v>
      </c>
      <c r="G1403" s="2">
        <f t="shared" si="24"/>
        <v>142086.31815000001</v>
      </c>
      <c r="H1403" s="2">
        <f t="shared" si="27"/>
        <v>0.72000000000116415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162685.67000000001</v>
      </c>
      <c r="D1405" s="1">
        <f>'RAS-funkcijski'!E111</f>
        <v>175533.97</v>
      </c>
      <c r="E1405" s="1">
        <v>0</v>
      </c>
      <c r="F1405" s="1">
        <v>0</v>
      </c>
      <c r="G1405" s="2">
        <f t="shared" si="24"/>
        <v>54971.636270000003</v>
      </c>
      <c r="H1405" s="2">
        <f t="shared" si="27"/>
        <v>0.35999999998603016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3907285.1</v>
      </c>
      <c r="D1408" s="1">
        <f>'RAS-funkcijski'!E114</f>
        <v>1211166.1299999999</v>
      </c>
      <c r="E1408" s="1">
        <v>0</v>
      </c>
      <c r="F1408" s="1">
        <v>0</v>
      </c>
      <c r="G1408" s="2">
        <f t="shared" si="24"/>
        <v>696257.90960000001</v>
      </c>
      <c r="H1408" s="2">
        <f t="shared" si="27"/>
        <v>0.22999999998137355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211650.79</v>
      </c>
      <c r="D1409" s="1">
        <f>'RAS-funkcijski'!E115</f>
        <v>87005.23000000001</v>
      </c>
      <c r="E1409" s="1">
        <v>0</v>
      </c>
      <c r="F1409" s="1">
        <v>0</v>
      </c>
      <c r="G1409" s="2">
        <f t="shared" si="24"/>
        <v>42808.398750000008</v>
      </c>
      <c r="H1409" s="2">
        <f t="shared" si="27"/>
        <v>0.44000000000232831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25750</v>
      </c>
      <c r="E1410" s="1">
        <v>0</v>
      </c>
      <c r="F1410" s="1">
        <v>0</v>
      </c>
      <c r="G1410" s="2">
        <f t="shared" si="24"/>
        <v>5768</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211650.79</v>
      </c>
      <c r="D1411" s="1">
        <f>'RAS-funkcijski'!E117</f>
        <v>61255.23</v>
      </c>
      <c r="E1411" s="1">
        <v>0</v>
      </c>
      <c r="F1411" s="1">
        <v>0</v>
      </c>
      <c r="G1411" s="2">
        <f t="shared" si="24"/>
        <v>37760.221250000002</v>
      </c>
      <c r="H1411" s="2">
        <f t="shared" si="27"/>
        <v>0.43999999999505235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511360.35</v>
      </c>
      <c r="D1412" s="1">
        <f>'RAS-funkcijski'!E118</f>
        <v>139865.72</v>
      </c>
      <c r="E1412" s="1">
        <v>0</v>
      </c>
      <c r="F1412" s="1">
        <v>0</v>
      </c>
      <c r="G1412" s="2">
        <f t="shared" si="24"/>
        <v>90184.464059999998</v>
      </c>
      <c r="H1412" s="2">
        <f t="shared" si="27"/>
        <v>0.62999999997555278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132218.54</v>
      </c>
      <c r="D1413" s="1">
        <f>'RAS-funkcijski'!E119</f>
        <v>111770.47</v>
      </c>
      <c r="E1413" s="1">
        <v>0</v>
      </c>
      <c r="F1413" s="1">
        <v>0</v>
      </c>
      <c r="G1413" s="2">
        <f t="shared" si="24"/>
        <v>40912.340199999999</v>
      </c>
      <c r="H1413" s="2">
        <f t="shared" si="27"/>
        <v>0.92999999999301508</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379141.81</v>
      </c>
      <c r="D1414" s="1">
        <f>'RAS-funkcijski'!E120</f>
        <v>28095.25</v>
      </c>
      <c r="E1414" s="1">
        <v>0</v>
      </c>
      <c r="F1414" s="1">
        <v>0</v>
      </c>
      <c r="G1414" s="2">
        <f t="shared" si="24"/>
        <v>50498.547960000004</v>
      </c>
      <c r="H1414" s="2">
        <f t="shared" si="27"/>
        <v>0.44000000000232831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3171566.68</v>
      </c>
      <c r="D1416" s="1">
        <f>'RAS-funkcijski'!E122</f>
        <v>984295.17999999993</v>
      </c>
      <c r="E1416" s="1">
        <v>0</v>
      </c>
      <c r="F1416" s="1">
        <v>0</v>
      </c>
      <c r="G1416" s="2">
        <f t="shared" si="24"/>
        <v>606538.53071999992</v>
      </c>
      <c r="H1416" s="2">
        <f t="shared" si="27"/>
        <v>0.49999999976716936</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2938194.62</v>
      </c>
      <c r="D1417" s="1">
        <f>'RAS-funkcijski'!E123</f>
        <v>730659.46</v>
      </c>
      <c r="E1417" s="1">
        <v>0</v>
      </c>
      <c r="F1417" s="1">
        <v>0</v>
      </c>
      <c r="G1417" s="2">
        <f t="shared" si="24"/>
        <v>523542.11125999998</v>
      </c>
      <c r="H1417" s="2">
        <f t="shared" si="27"/>
        <v>0.83999999985098839</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233372.06</v>
      </c>
      <c r="D1418" s="1">
        <f>'RAS-funkcijski'!E124</f>
        <v>253635.72</v>
      </c>
      <c r="E1418" s="1">
        <v>0</v>
      </c>
      <c r="F1418" s="1">
        <v>0</v>
      </c>
      <c r="G1418" s="2">
        <f t="shared" si="24"/>
        <v>88877.22</v>
      </c>
      <c r="H1418" s="2">
        <f t="shared" si="27"/>
        <v>0.33999999999650754</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12707.28</v>
      </c>
      <c r="D1419" s="1">
        <f>'RAS-funkcijski'!E125</f>
        <v>0</v>
      </c>
      <c r="E1419" s="1">
        <v>0</v>
      </c>
      <c r="F1419" s="1">
        <v>0</v>
      </c>
      <c r="G1419" s="2">
        <f t="shared" si="24"/>
        <v>1537.58088</v>
      </c>
      <c r="H1419" s="2">
        <f t="shared" si="27"/>
        <v>0.28000000000065484</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983130.07000000007</v>
      </c>
      <c r="D1423" s="1">
        <f>'RAS-funkcijski'!E129</f>
        <v>1087061.51</v>
      </c>
      <c r="E1423" s="1">
        <v>0</v>
      </c>
      <c r="F1423" s="1">
        <v>0</v>
      </c>
      <c r="G1423" s="2">
        <f t="shared" si="24"/>
        <v>394656.63624999998</v>
      </c>
      <c r="H1423" s="2">
        <f t="shared" si="27"/>
        <v>0.56000000005587935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2893.36</v>
      </c>
      <c r="D1424" s="1">
        <f>'RAS-funkcijski'!E130</f>
        <v>3411.86</v>
      </c>
      <c r="E1424" s="1">
        <v>0</v>
      </c>
      <c r="F1424" s="1">
        <v>0</v>
      </c>
      <c r="G1424" s="2">
        <f t="shared" si="24"/>
        <v>1224.3520800000001</v>
      </c>
      <c r="H1424" s="2">
        <f t="shared" si="27"/>
        <v>0.5</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2893.36</v>
      </c>
      <c r="D1425" s="1">
        <f>'RAS-funkcijski'!E131</f>
        <v>3411.86</v>
      </c>
      <c r="E1425" s="1">
        <v>0</v>
      </c>
      <c r="F1425" s="1">
        <v>0</v>
      </c>
      <c r="G1425" s="2">
        <f t="shared" si="24"/>
        <v>1234.06916</v>
      </c>
      <c r="H1425" s="2">
        <f t="shared" si="27"/>
        <v>0.5</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108509.65</v>
      </c>
      <c r="D1427" s="1">
        <f>'RAS-funkcijski'!E133</f>
        <v>92816.46</v>
      </c>
      <c r="E1427" s="1">
        <v>0</v>
      </c>
      <c r="F1427" s="1">
        <v>0</v>
      </c>
      <c r="G1427" s="2">
        <f t="shared" si="24"/>
        <v>37944.391530000001</v>
      </c>
      <c r="H1427" s="2">
        <f t="shared" si="27"/>
        <v>0.81000000001222361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400898.52</v>
      </c>
      <c r="D1429" s="1">
        <f>'RAS-funkcijski'!E135</f>
        <v>444962.41</v>
      </c>
      <c r="E1429" s="1">
        <v>0</v>
      </c>
      <c r="F1429" s="1">
        <v>0</v>
      </c>
      <c r="G1429" s="2">
        <f t="shared" si="24"/>
        <v>169097.85754</v>
      </c>
      <c r="H1429" s="2">
        <f t="shared" si="27"/>
        <v>0.88999999995576218</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79896.149999999994</v>
      </c>
      <c r="D1431" s="1">
        <f>'RAS-funkcijski'!E137</f>
        <v>82284.5</v>
      </c>
      <c r="E1431" s="1">
        <v>0</v>
      </c>
      <c r="F1431" s="1">
        <v>0</v>
      </c>
      <c r="G1431" s="2">
        <f t="shared" si="24"/>
        <v>32513.864949999999</v>
      </c>
      <c r="H1431" s="2">
        <f t="shared" si="27"/>
        <v>0.64999999999417923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376558.08000000002</v>
      </c>
      <c r="D1432" s="1">
        <f>'RAS-funkcijski'!E138</f>
        <v>436034.09</v>
      </c>
      <c r="E1432" s="1">
        <v>0</v>
      </c>
      <c r="F1432" s="1">
        <v>0</v>
      </c>
      <c r="G1432" s="2">
        <f t="shared" si="24"/>
        <v>167315.91884</v>
      </c>
      <c r="H1432" s="2">
        <f t="shared" si="27"/>
        <v>0.17000000004190952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14374.31</v>
      </c>
      <c r="D1434" s="1">
        <f>'RAS-funkcijski'!E140</f>
        <v>27552.19</v>
      </c>
      <c r="E1434" s="1">
        <v>0</v>
      </c>
      <c r="F1434" s="1">
        <v>0</v>
      </c>
      <c r="G1434" s="2">
        <f t="shared" si="24"/>
        <v>9449.1018399999994</v>
      </c>
      <c r="H1434" s="2">
        <f t="shared" si="27"/>
        <v>0.49999999999818101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15483678.77</v>
      </c>
      <c r="D1435" s="13">
        <f>'RAS-funkcijski'!E141</f>
        <v>16078163.92</v>
      </c>
      <c r="E1435" s="13">
        <v>0</v>
      </c>
      <c r="F1435" s="13">
        <v>0</v>
      </c>
      <c r="G1435" s="14">
        <f t="shared" si="24"/>
        <v>6526680.9055700004</v>
      </c>
      <c r="H1435" s="14">
        <f t="shared" si="27"/>
        <v>0.31000000052154064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74198.850000000006</v>
      </c>
      <c r="D1436" s="6">
        <f>'P-VRIO'!E5</f>
        <v>150286.62000000002</v>
      </c>
      <c r="E1436" s="6">
        <v>0</v>
      </c>
      <c r="F1436" s="6">
        <v>0</v>
      </c>
      <c r="G1436" s="7">
        <f t="shared" si="24"/>
        <v>374.77209000000005</v>
      </c>
      <c r="H1436" s="7">
        <f t="shared" si="27"/>
        <v>0.52999999996973202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15855.16</v>
      </c>
      <c r="E1437" s="1">
        <v>0</v>
      </c>
      <c r="F1437" s="1">
        <v>0</v>
      </c>
      <c r="G1437" s="2">
        <f t="shared" si="24"/>
        <v>63.420639999999999</v>
      </c>
      <c r="H1437" s="2">
        <f t="shared" si="27"/>
        <v>0.15999999999985448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9901.35</v>
      </c>
      <c r="E1438" s="1">
        <v>0</v>
      </c>
      <c r="F1438" s="1">
        <v>0</v>
      </c>
      <c r="G1438" s="2">
        <f t="shared" si="24"/>
        <v>59.408100000000005</v>
      </c>
      <c r="H1438" s="2">
        <f t="shared" si="27"/>
        <v>0.3500000000003638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9901.35</v>
      </c>
      <c r="E1440" s="1">
        <v>0</v>
      </c>
      <c r="F1440" s="1">
        <v>0</v>
      </c>
      <c r="G1440" s="2">
        <f t="shared" si="24"/>
        <v>99.013500000000008</v>
      </c>
      <c r="H1440" s="2">
        <f t="shared" si="27"/>
        <v>0.3500000000003638</v>
      </c>
      <c r="I1440" s="10">
        <f t="shared" si="28"/>
        <v>34.654725000036024</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5953.81</v>
      </c>
      <c r="E1445" s="1">
        <v>0</v>
      </c>
      <c r="F1445" s="1">
        <v>0</v>
      </c>
      <c r="G1445" s="2">
        <f t="shared" si="24"/>
        <v>119.07620000000001</v>
      </c>
      <c r="H1445" s="2">
        <f t="shared" si="27"/>
        <v>0.18999999999959982</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5953.81</v>
      </c>
      <c r="E1451" s="1">
        <v>0</v>
      </c>
      <c r="F1451" s="1">
        <v>0</v>
      </c>
      <c r="G1451" s="2">
        <f t="shared" si="24"/>
        <v>190.52192000000002</v>
      </c>
      <c r="H1451" s="2">
        <f t="shared" si="27"/>
        <v>0.18999999999959982</v>
      </c>
      <c r="I1451" s="10">
        <f t="shared" si="29"/>
        <v>36.199164799923764</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74198.850000000006</v>
      </c>
      <c r="D1453" s="1">
        <f>'P-VRIO'!E22</f>
        <v>134431.46000000002</v>
      </c>
      <c r="E1453" s="1">
        <v>0</v>
      </c>
      <c r="F1453" s="1">
        <v>0</v>
      </c>
      <c r="G1453" s="2">
        <f t="shared" si="24"/>
        <v>6175.1118600000009</v>
      </c>
      <c r="H1453" s="2">
        <f t="shared" si="27"/>
        <v>0.61000000001513399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74198.850000000006</v>
      </c>
      <c r="D1454" s="1">
        <f>'P-VRIO'!E23</f>
        <v>130194.36000000002</v>
      </c>
      <c r="E1454" s="1">
        <v>0</v>
      </c>
      <c r="F1454" s="1">
        <v>0</v>
      </c>
      <c r="G1454" s="2">
        <f t="shared" si="24"/>
        <v>6357.1638300000004</v>
      </c>
      <c r="H1454" s="2">
        <f t="shared" si="27"/>
        <v>0.51000000000931323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72832.960000000006</v>
      </c>
      <c r="D1455" s="1">
        <f>'P-VRIO'!E24</f>
        <v>85686.6</v>
      </c>
      <c r="E1455" s="1">
        <v>0</v>
      </c>
      <c r="F1455" s="1">
        <v>0</v>
      </c>
      <c r="G1455" s="2">
        <f t="shared" si="24"/>
        <v>4884.1232</v>
      </c>
      <c r="H1455" s="2">
        <f t="shared" si="27"/>
        <v>0.43999999998777639</v>
      </c>
      <c r="I1455" s="10">
        <f t="shared" ref="I1455:I1460" si="30">G1455*H1455</f>
        <v>2149.0142079402985</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44507.76</v>
      </c>
      <c r="E1456" s="1">
        <v>0</v>
      </c>
      <c r="F1456" s="1">
        <v>0</v>
      </c>
      <c r="G1456" s="2">
        <f t="shared" si="24"/>
        <v>1898.0096100000003</v>
      </c>
      <c r="H1456" s="2">
        <f t="shared" si="27"/>
        <v>0.34999999999786269</v>
      </c>
      <c r="I1456" s="10">
        <f t="shared" si="30"/>
        <v>664.30336349594347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4237.1000000000004</v>
      </c>
      <c r="E1461" s="1">
        <v>0</v>
      </c>
      <c r="F1461" s="1">
        <v>0</v>
      </c>
      <c r="G1461" s="2">
        <f t="shared" si="24"/>
        <v>220.32920000000001</v>
      </c>
      <c r="H1461" s="2">
        <f t="shared" si="27"/>
        <v>0.1000000000003638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4237.1000000000004</v>
      </c>
      <c r="E1467" s="1">
        <v>0</v>
      </c>
      <c r="F1467" s="1">
        <v>0</v>
      </c>
      <c r="G1467" s="2">
        <f t="shared" si="24"/>
        <v>271.17440000000005</v>
      </c>
      <c r="H1467" s="2">
        <f t="shared" si="27"/>
        <v>0.1000000000003638</v>
      </c>
      <c r="I1467" s="10">
        <f t="shared" si="31"/>
        <v>27.117440000098657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1016458.32</v>
      </c>
      <c r="D1480" s="6"/>
      <c r="E1480" s="6">
        <v>0</v>
      </c>
      <c r="F1480" s="6">
        <v>0</v>
      </c>
      <c r="G1480" s="7">
        <f t="shared" ref="G1480:G1580" si="34">B1480/1000*C1480</f>
        <v>1016.45832</v>
      </c>
      <c r="H1480" s="7">
        <f t="shared" ref="H1480:H1580" si="35">ABS(C1480-ROUND(C1480,0))</f>
        <v>0.31999999994877726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23885303.460000001</v>
      </c>
      <c r="D1481" s="1">
        <v>0</v>
      </c>
      <c r="E1481" s="1">
        <v>0</v>
      </c>
      <c r="F1481" s="1">
        <v>0</v>
      </c>
      <c r="G1481" s="2">
        <f t="shared" si="34"/>
        <v>47770.606920000006</v>
      </c>
      <c r="H1481" s="2">
        <f t="shared" si="35"/>
        <v>0.46000000089406967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19837482.73</v>
      </c>
      <c r="D1483" s="1">
        <v>0</v>
      </c>
      <c r="E1483" s="1">
        <v>0</v>
      </c>
      <c r="F1483" s="1">
        <v>0</v>
      </c>
      <c r="G1483" s="2">
        <f t="shared" si="34"/>
        <v>79349.930919999999</v>
      </c>
      <c r="H1483" s="2">
        <f t="shared" si="35"/>
        <v>0.26999999955296516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1648487.67</v>
      </c>
      <c r="D1484" s="1">
        <v>0</v>
      </c>
      <c r="E1484" s="1">
        <v>0</v>
      </c>
      <c r="F1484" s="1">
        <v>0</v>
      </c>
      <c r="G1484" s="2">
        <f t="shared" si="34"/>
        <v>8242.4383500000004</v>
      </c>
      <c r="H1484" s="2">
        <f t="shared" si="35"/>
        <v>0.33000000007450581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5358345.3499999996</v>
      </c>
      <c r="D1485" s="1">
        <v>0</v>
      </c>
      <c r="E1485" s="1">
        <v>0</v>
      </c>
      <c r="F1485" s="1">
        <v>0</v>
      </c>
      <c r="G1485" s="2">
        <f t="shared" si="34"/>
        <v>32150.072099999998</v>
      </c>
      <c r="H1485" s="2">
        <f t="shared" si="35"/>
        <v>0.34999999962747097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60155.13</v>
      </c>
      <c r="D1486" s="1">
        <v>0</v>
      </c>
      <c r="E1486" s="1">
        <v>0</v>
      </c>
      <c r="F1486" s="1">
        <v>0</v>
      </c>
      <c r="G1486" s="2">
        <f t="shared" si="34"/>
        <v>421.08591000000001</v>
      </c>
      <c r="H1486" s="2">
        <f t="shared" si="35"/>
        <v>0.12999999999738066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693675.2</v>
      </c>
      <c r="D1487" s="1">
        <v>0</v>
      </c>
      <c r="E1487" s="1">
        <v>0</v>
      </c>
      <c r="F1487" s="1">
        <v>0</v>
      </c>
      <c r="G1487" s="2">
        <f t="shared" si="34"/>
        <v>5549.4016000000001</v>
      </c>
      <c r="H1487" s="2">
        <f t="shared" si="35"/>
        <v>0.19999999995343387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1222499.57</v>
      </c>
      <c r="D1489" s="1">
        <v>0</v>
      </c>
      <c r="E1489" s="1">
        <v>0</v>
      </c>
      <c r="F1489" s="1">
        <v>0</v>
      </c>
      <c r="G1489" s="2">
        <f t="shared" si="34"/>
        <v>12224.995700000001</v>
      </c>
      <c r="H1489" s="2">
        <f t="shared" si="35"/>
        <v>0.42999999993480742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292339.5</v>
      </c>
      <c r="D1490" s="1">
        <v>0</v>
      </c>
      <c r="E1490" s="1">
        <v>0</v>
      </c>
      <c r="F1490" s="1">
        <v>0</v>
      </c>
      <c r="G1490" s="2">
        <f t="shared" si="34"/>
        <v>3215.7345</v>
      </c>
      <c r="H1490" s="2">
        <f t="shared" si="35"/>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10561980.310000001</v>
      </c>
      <c r="D1491" s="1">
        <v>0</v>
      </c>
      <c r="E1491" s="1">
        <v>0</v>
      </c>
      <c r="F1491" s="1">
        <v>0</v>
      </c>
      <c r="G1491" s="2">
        <f t="shared" si="34"/>
        <v>126743.76372</v>
      </c>
      <c r="H1491" s="2">
        <f t="shared" si="35"/>
        <v>0.31000000052154064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4047820.73</v>
      </c>
      <c r="D1492" s="1">
        <v>0</v>
      </c>
      <c r="E1492" s="1">
        <v>0</v>
      </c>
      <c r="F1492" s="1">
        <v>0</v>
      </c>
      <c r="G1492" s="2">
        <f t="shared" si="34"/>
        <v>52621.66949</v>
      </c>
      <c r="H1492" s="2">
        <f t="shared" si="35"/>
        <v>0.27000000001862645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23598009.469999995</v>
      </c>
      <c r="D1499" s="1">
        <v>0</v>
      </c>
      <c r="E1499" s="1">
        <v>0</v>
      </c>
      <c r="F1499" s="1">
        <v>0</v>
      </c>
      <c r="G1499" s="2">
        <f t="shared" si="34"/>
        <v>471960.18939999992</v>
      </c>
      <c r="H1499" s="2">
        <f t="shared" si="35"/>
        <v>0.46999999508261681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19592141.229999997</v>
      </c>
      <c r="D1501" s="1">
        <v>0</v>
      </c>
      <c r="E1501" s="1">
        <v>0</v>
      </c>
      <c r="F1501" s="1">
        <v>0</v>
      </c>
      <c r="G1501" s="2">
        <f t="shared" si="34"/>
        <v>431027.10705999989</v>
      </c>
      <c r="H1501" s="2">
        <f t="shared" si="35"/>
        <v>0.22999999672174454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1666854.23</v>
      </c>
      <c r="D1502" s="1">
        <v>0</v>
      </c>
      <c r="E1502" s="1">
        <v>0</v>
      </c>
      <c r="F1502" s="1">
        <v>0</v>
      </c>
      <c r="G1502" s="2">
        <f t="shared" si="34"/>
        <v>38337.647290000001</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5052333.87</v>
      </c>
      <c r="D1503" s="1">
        <v>0</v>
      </c>
      <c r="E1503" s="1">
        <v>0</v>
      </c>
      <c r="F1503" s="1">
        <v>0</v>
      </c>
      <c r="G1503" s="2">
        <f t="shared" si="34"/>
        <v>121256.01288000001</v>
      </c>
      <c r="H1503" s="2">
        <f t="shared" si="35"/>
        <v>0.12999999988824129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54746.02</v>
      </c>
      <c r="D1504" s="1">
        <v>0</v>
      </c>
      <c r="E1504" s="1">
        <v>0</v>
      </c>
      <c r="F1504" s="1">
        <v>0</v>
      </c>
      <c r="G1504" s="2">
        <f t="shared" si="34"/>
        <v>1368.6505</v>
      </c>
      <c r="H1504" s="2">
        <f t="shared" si="35"/>
        <v>1.9999999996798579E-2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680644.97</v>
      </c>
      <c r="D1505" s="1">
        <v>0</v>
      </c>
      <c r="E1505" s="1">
        <v>0</v>
      </c>
      <c r="F1505" s="1">
        <v>0</v>
      </c>
      <c r="G1505" s="2">
        <f t="shared" si="34"/>
        <v>17696.769219999998</v>
      </c>
      <c r="H1505" s="2">
        <f t="shared" si="35"/>
        <v>3.0000000027939677E-2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1311224.6000000001</v>
      </c>
      <c r="D1507" s="1">
        <v>0</v>
      </c>
      <c r="E1507" s="1">
        <v>0</v>
      </c>
      <c r="F1507" s="1">
        <v>0</v>
      </c>
      <c r="G1507" s="2">
        <f t="shared" si="34"/>
        <v>36714.288800000002</v>
      </c>
      <c r="H1507" s="2">
        <f t="shared" si="35"/>
        <v>0.39999999990686774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292339.5</v>
      </c>
      <c r="D1508" s="1">
        <v>0</v>
      </c>
      <c r="E1508" s="1">
        <v>0</v>
      </c>
      <c r="F1508" s="1">
        <v>0</v>
      </c>
      <c r="G1508" s="2">
        <f t="shared" si="34"/>
        <v>8477.8455000000013</v>
      </c>
      <c r="H1508" s="2">
        <f t="shared" si="35"/>
        <v>0.5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10533998.039999999</v>
      </c>
      <c r="D1509" s="1">
        <v>0</v>
      </c>
      <c r="E1509" s="1">
        <v>0</v>
      </c>
      <c r="F1509" s="1">
        <v>0</v>
      </c>
      <c r="G1509" s="2">
        <f t="shared" si="34"/>
        <v>316019.94119999994</v>
      </c>
      <c r="H1509" s="2">
        <f t="shared" si="35"/>
        <v>3.9999999105930328E-2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3984090.16</v>
      </c>
      <c r="D1510" s="1">
        <v>0</v>
      </c>
      <c r="E1510" s="1">
        <v>0</v>
      </c>
      <c r="F1510" s="1">
        <v>0</v>
      </c>
      <c r="G1510" s="2">
        <f t="shared" si="34"/>
        <v>123506.79496</v>
      </c>
      <c r="H1510" s="2">
        <f t="shared" si="35"/>
        <v>0.16000000014901161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21778.080000000002</v>
      </c>
      <c r="D1511" s="1">
        <v>0</v>
      </c>
      <c r="E1511" s="1">
        <v>0</v>
      </c>
      <c r="F1511" s="1">
        <v>0</v>
      </c>
      <c r="G1511" s="2">
        <f t="shared" si="34"/>
        <v>696.89856000000009</v>
      </c>
      <c r="H1511" s="2">
        <f t="shared" si="35"/>
        <v>8.000000000174623E-2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21778.080000000002</v>
      </c>
      <c r="D1515" s="1">
        <v>0</v>
      </c>
      <c r="E1515" s="1">
        <v>0</v>
      </c>
      <c r="F1515" s="1">
        <v>0</v>
      </c>
      <c r="G1515" s="2">
        <f t="shared" si="34"/>
        <v>784.01088000000004</v>
      </c>
      <c r="H1515" s="2">
        <f t="shared" si="35"/>
        <v>8.000000000174623E-2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1303752.3100000061</v>
      </c>
      <c r="D1517" s="1">
        <v>0</v>
      </c>
      <c r="E1517" s="1">
        <v>0</v>
      </c>
      <c r="F1517" s="1">
        <v>0</v>
      </c>
      <c r="G1517" s="2">
        <f t="shared" si="34"/>
        <v>49542.587780000234</v>
      </c>
      <c r="H1517" s="2">
        <f t="shared" si="35"/>
        <v>0.31000000610947609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35895.32</v>
      </c>
      <c r="D1518" s="1">
        <v>0</v>
      </c>
      <c r="E1518" s="1">
        <v>0</v>
      </c>
      <c r="F1518" s="1">
        <v>0</v>
      </c>
      <c r="G1518" s="2">
        <f t="shared" si="34"/>
        <v>1399.9174800000001</v>
      </c>
      <c r="H1518" s="2">
        <f t="shared" si="35"/>
        <v>0.31999999999970896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35895.32</v>
      </c>
      <c r="D1524" s="1">
        <v>0</v>
      </c>
      <c r="E1524" s="1">
        <v>0</v>
      </c>
      <c r="F1524" s="1">
        <v>0</v>
      </c>
      <c r="G1524" s="2">
        <f t="shared" si="34"/>
        <v>1615.2893999999999</v>
      </c>
      <c r="H1524" s="2">
        <f t="shared" si="35"/>
        <v>0.31999999999970896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35895.32</v>
      </c>
      <c r="D1530" s="1">
        <v>0</v>
      </c>
      <c r="E1530" s="1">
        <v>0</v>
      </c>
      <c r="F1530" s="1">
        <v>0</v>
      </c>
      <c r="G1530" s="2">
        <f t="shared" si="34"/>
        <v>1830.6613199999999</v>
      </c>
      <c r="H1530" s="2">
        <f t="shared" si="35"/>
        <v>0.31999999999970896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35424.15</v>
      </c>
      <c r="D1531" s="1">
        <v>0</v>
      </c>
      <c r="E1531" s="1">
        <v>0</v>
      </c>
      <c r="F1531" s="1">
        <v>0</v>
      </c>
      <c r="G1531" s="2">
        <f t="shared" si="34"/>
        <v>1842.0558000000001</v>
      </c>
      <c r="H1531" s="2">
        <f t="shared" si="35"/>
        <v>0.15000000000145519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471.17</v>
      </c>
      <c r="D1534" s="1">
        <v>0</v>
      </c>
      <c r="E1534" s="1">
        <v>0</v>
      </c>
      <c r="F1534" s="1">
        <v>0</v>
      </c>
      <c r="G1534" s="2">
        <f t="shared" si="34"/>
        <v>25.914350000000002</v>
      </c>
      <c r="H1534" s="2">
        <f t="shared" si="35"/>
        <v>0.17000000000001592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1267856.99</v>
      </c>
      <c r="D1576" s="1">
        <v>0</v>
      </c>
      <c r="E1576" s="1">
        <v>0</v>
      </c>
      <c r="F1576" s="1">
        <v>0</v>
      </c>
      <c r="G1576" s="2">
        <f t="shared" si="34"/>
        <v>122982.12803000001</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1174243.71</v>
      </c>
      <c r="D1578" s="1">
        <v>0</v>
      </c>
      <c r="E1578" s="1">
        <v>0</v>
      </c>
      <c r="F1578" s="1">
        <v>0</v>
      </c>
      <c r="G1578" s="2">
        <f t="shared" si="34"/>
        <v>116250.12729</v>
      </c>
      <c r="H1578" s="2">
        <f t="shared" si="35"/>
        <v>0.2900000000372529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71814.539999999994</v>
      </c>
      <c r="D1579" s="1">
        <v>0</v>
      </c>
      <c r="E1579" s="1">
        <v>0</v>
      </c>
      <c r="F1579" s="1">
        <v>0</v>
      </c>
      <c r="G1579" s="2">
        <f t="shared" si="34"/>
        <v>7181.4539999999997</v>
      </c>
      <c r="H1579" s="2">
        <f t="shared" si="35"/>
        <v>0.46000000000640284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21798.74</v>
      </c>
      <c r="D1580" s="13">
        <v>0</v>
      </c>
      <c r="E1580" s="13">
        <v>0</v>
      </c>
      <c r="F1580" s="13">
        <v>0</v>
      </c>
      <c r="G1580" s="14">
        <f t="shared" si="34"/>
        <v>2201.6727400000004</v>
      </c>
      <c r="H1580" s="14">
        <f t="shared" si="35"/>
        <v>0.25999999999839929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37429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24631653.830000002</v>
      </c>
      <c r="I16" s="170">
        <f>'PR-RAS'!E6</f>
        <v>19479872.470000003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16483019.41</v>
      </c>
      <c r="I17" s="170">
        <f>'PR-RAS'!E151</f>
        <v>17462031.02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7915417.3100000005</v>
      </c>
      <c r="I18" s="170">
        <f>'PR-RAS'!E645</f>
        <v>6510140.1900000069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100028612.41000001</v>
      </c>
      <c r="I20" s="173">
        <f>BILANCA!E7</f>
        <v>101187645.75000001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33164476.080000002</v>
      </c>
      <c r="I21" s="175">
        <f>BILANCA!E68</f>
        <v>31816143.979999997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1031884.8099999999</v>
      </c>
      <c r="I22" s="175">
        <f>BILANCA!E176</f>
        <v>1319091.45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132161203.68000002</v>
      </c>
      <c r="I23" s="177">
        <f>BILANCA!E237</f>
        <v>131684698.28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5700866.5499999998</v>
      </c>
      <c r="I24" s="173">
        <f>'RAS-funkcijski'!E5</f>
        <v>5889859.1500000004</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2337053</v>
      </c>
      <c r="I25" s="175">
        <f>'RAS-funkcijski'!E35</f>
        <v>3388983.48</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3907285.1</v>
      </c>
      <c r="I27" s="175">
        <f>'RAS-funkcijski'!E114</f>
        <v>1211166.1299999999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15483678.77</v>
      </c>
      <c r="I28" s="179">
        <f>'RAS-funkcijski'!E141</f>
        <v>16078163.92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74198.850000000006</v>
      </c>
      <c r="I29" s="173">
        <f>'P-VRIO'!E5</f>
        <v>150286.62000000002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74198.850000000006</v>
      </c>
      <c r="I30" s="175">
        <f>'P-VRIO'!E22</f>
        <v>134431.46000000002</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1016458.32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1303752.3100000061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35895.32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1267856.99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313" zoomScaleNormal="100" workbookViewId="0">
      <selection activeCell="E327" sqref="E32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24631653.830000002</v>
      </c>
      <c r="E6" s="51">
        <f>E7+E44+E50+E82+E106+E124+E133+E139</f>
        <v>19479872.470000003</v>
      </c>
      <c r="F6" s="52">
        <f t="shared" ref="F6:F131" si="0">IF(D6&lt;&gt;0,IF(E6/D6&gt;=100,"&gt;&gt;100",E6/D6*100),"-")</f>
        <v>79.084711909496662</v>
      </c>
    </row>
    <row r="7" spans="1:25" ht="12.75" customHeight="1" x14ac:dyDescent="0.2">
      <c r="A7" s="53">
        <v>61</v>
      </c>
      <c r="B7" s="294" t="s">
        <v>60</v>
      </c>
      <c r="C7" s="50" t="s">
        <v>61</v>
      </c>
      <c r="D7" s="51">
        <f t="shared" ref="D7:E7" si="1">D8+D17+D23+D29+D37+D40</f>
        <v>3332343.9100000006</v>
      </c>
      <c r="E7" s="51">
        <f t="shared" si="1"/>
        <v>4883432.8900000006</v>
      </c>
      <c r="F7" s="52">
        <f t="shared" si="0"/>
        <v>146.54648565369712</v>
      </c>
    </row>
    <row r="8" spans="1:25" ht="12.75" customHeight="1" x14ac:dyDescent="0.2">
      <c r="A8" s="53">
        <v>611</v>
      </c>
      <c r="B8" s="85" t="s">
        <v>62</v>
      </c>
      <c r="C8" s="50" t="s">
        <v>63</v>
      </c>
      <c r="D8" s="51">
        <f t="shared" ref="D8:E8" si="2">SUM(D9:D14)-D15-D16</f>
        <v>2667845.9400000004</v>
      </c>
      <c r="E8" s="51">
        <f t="shared" si="2"/>
        <v>4159284.19</v>
      </c>
      <c r="F8" s="52">
        <f t="shared" si="0"/>
        <v>155.90421199508992</v>
      </c>
    </row>
    <row r="9" spans="1:25" ht="12.75" customHeight="1" x14ac:dyDescent="0.2">
      <c r="A9" s="53">
        <v>6111</v>
      </c>
      <c r="B9" s="85" t="s">
        <v>64</v>
      </c>
      <c r="C9" s="50" t="s">
        <v>65</v>
      </c>
      <c r="D9" s="242">
        <v>2328910.39</v>
      </c>
      <c r="E9" s="242">
        <v>3405243.8</v>
      </c>
      <c r="F9" s="52">
        <f t="shared" si="0"/>
        <v>146.21617966159701</v>
      </c>
    </row>
    <row r="10" spans="1:25" ht="12.75" customHeight="1" x14ac:dyDescent="0.2">
      <c r="A10" s="53">
        <v>6112</v>
      </c>
      <c r="B10" s="85" t="s">
        <v>66</v>
      </c>
      <c r="C10" s="50" t="s">
        <v>67</v>
      </c>
      <c r="D10" s="242">
        <v>423797.73</v>
      </c>
      <c r="E10" s="242">
        <v>545569.64</v>
      </c>
      <c r="F10" s="52">
        <f t="shared" si="0"/>
        <v>128.73349746351875</v>
      </c>
    </row>
    <row r="11" spans="1:25" ht="12.75" customHeight="1" x14ac:dyDescent="0.2">
      <c r="A11" s="53">
        <v>6113</v>
      </c>
      <c r="B11" s="85" t="s">
        <v>68</v>
      </c>
      <c r="C11" s="50" t="s">
        <v>69</v>
      </c>
      <c r="D11" s="242">
        <v>180129.17</v>
      </c>
      <c r="E11" s="242">
        <v>177402.49</v>
      </c>
      <c r="F11" s="52">
        <f t="shared" si="0"/>
        <v>98.486264051513686</v>
      </c>
    </row>
    <row r="12" spans="1:25" ht="12.75" customHeight="1" x14ac:dyDescent="0.2">
      <c r="A12" s="53">
        <v>6114</v>
      </c>
      <c r="B12" s="85" t="s">
        <v>70</v>
      </c>
      <c r="C12" s="50" t="s">
        <v>71</v>
      </c>
      <c r="D12" s="242">
        <v>227321.5</v>
      </c>
      <c r="E12" s="242">
        <v>472071.53</v>
      </c>
      <c r="F12" s="52">
        <f t="shared" si="0"/>
        <v>207.66690788156862</v>
      </c>
    </row>
    <row r="13" spans="1:25" ht="12.75" customHeight="1" x14ac:dyDescent="0.2">
      <c r="A13" s="53">
        <v>6115</v>
      </c>
      <c r="B13" s="85" t="s">
        <v>72</v>
      </c>
      <c r="C13" s="50" t="s">
        <v>73</v>
      </c>
      <c r="D13" s="242">
        <v>166160.18</v>
      </c>
      <c r="E13" s="242">
        <v>255635.75</v>
      </c>
      <c r="F13" s="52">
        <f t="shared" si="0"/>
        <v>153.84898475675701</v>
      </c>
    </row>
    <row r="14" spans="1:25" ht="12.75" customHeight="1" x14ac:dyDescent="0.2">
      <c r="A14" s="53">
        <v>6116</v>
      </c>
      <c r="B14" s="85" t="s">
        <v>74</v>
      </c>
      <c r="C14" s="50" t="s">
        <v>75</v>
      </c>
      <c r="D14" s="242">
        <v>0</v>
      </c>
      <c r="E14" s="242">
        <v>1986.37</v>
      </c>
      <c r="F14" s="52" t="str">
        <f t="shared" si="0"/>
        <v>-</v>
      </c>
    </row>
    <row r="15" spans="1:25" ht="12.75" customHeight="1" x14ac:dyDescent="0.2">
      <c r="A15" s="53">
        <v>6117</v>
      </c>
      <c r="B15" s="85" t="s">
        <v>76</v>
      </c>
      <c r="C15" s="50" t="s">
        <v>77</v>
      </c>
      <c r="D15" s="242">
        <v>658473.03</v>
      </c>
      <c r="E15" s="242">
        <v>698625.39</v>
      </c>
      <c r="F15" s="52">
        <f t="shared" si="0"/>
        <v>106.09779872077677</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599698.44999999995</v>
      </c>
      <c r="E23" s="51">
        <f t="shared" si="4"/>
        <v>644545.30000000005</v>
      </c>
      <c r="F23" s="52">
        <f t="shared" si="0"/>
        <v>107.47823343548745</v>
      </c>
    </row>
    <row r="24" spans="1:6" ht="12.75" customHeight="1" x14ac:dyDescent="0.2">
      <c r="A24" s="53">
        <v>6131</v>
      </c>
      <c r="B24" s="85" t="s">
        <v>94</v>
      </c>
      <c r="C24" s="50" t="s">
        <v>95</v>
      </c>
      <c r="D24" s="242">
        <v>4147.8599999999997</v>
      </c>
      <c r="E24" s="242">
        <v>4207.6400000000003</v>
      </c>
      <c r="F24" s="52">
        <f t="shared" si="0"/>
        <v>101.44122511367308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595550.59</v>
      </c>
      <c r="E27" s="242">
        <v>640337.66</v>
      </c>
      <c r="F27" s="52">
        <f t="shared" si="0"/>
        <v>107.52027967934681</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64799.519999999997</v>
      </c>
      <c r="E29" s="51">
        <f t="shared" si="5"/>
        <v>79603.399999999994</v>
      </c>
      <c r="F29" s="52">
        <f t="shared" si="0"/>
        <v>122.84566305429423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64645.2</v>
      </c>
      <c r="E31" s="242">
        <v>79586.789999999994</v>
      </c>
      <c r="F31" s="52">
        <f t="shared" si="0"/>
        <v>123.11322418369809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154.32</v>
      </c>
      <c r="E33" s="242">
        <v>16.61</v>
      </c>
      <c r="F33" s="52">
        <f t="shared" si="0"/>
        <v>10.763348885432865</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17788000.080000002</v>
      </c>
      <c r="E50" s="51">
        <f>E51+E54+E59+E62+E65+E68+E71+E74+E77</f>
        <v>11924480.200000001</v>
      </c>
      <c r="F50" s="52">
        <f t="shared" si="0"/>
        <v>67.036654746855604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68989.72</v>
      </c>
      <c r="E54" s="51">
        <f t="shared" si="11"/>
        <v>0</v>
      </c>
      <c r="F54" s="52">
        <f t="shared" si="0"/>
        <v>0</v>
      </c>
    </row>
    <row r="55" spans="1:6" ht="12.75" customHeight="1" x14ac:dyDescent="0.2">
      <c r="A55" s="53">
        <v>6321</v>
      </c>
      <c r="B55" s="86" t="s">
        <v>156</v>
      </c>
      <c r="C55" s="50" t="s">
        <v>157</v>
      </c>
      <c r="D55" s="242">
        <v>68989.72</v>
      </c>
      <c r="E55" s="242"/>
      <c r="F55" s="52">
        <f t="shared" si="0"/>
        <v>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9947920.870000001</v>
      </c>
      <c r="E59" s="51">
        <f t="shared" si="12"/>
        <v>8699027.870000001</v>
      </c>
      <c r="F59" s="52">
        <f t="shared" si="0"/>
        <v>87.445688236561139</v>
      </c>
    </row>
    <row r="60" spans="1:6" ht="24" x14ac:dyDescent="0.2">
      <c r="A60" s="53">
        <v>6331</v>
      </c>
      <c r="B60" s="86" t="s">
        <v>166</v>
      </c>
      <c r="C60" s="50" t="s">
        <v>167</v>
      </c>
      <c r="D60" s="242">
        <v>7101610.4400000004</v>
      </c>
      <c r="E60" s="242">
        <v>6024015.5800000001</v>
      </c>
      <c r="F60" s="52">
        <f t="shared" si="0"/>
        <v>84.826049399578153</v>
      </c>
    </row>
    <row r="61" spans="1:6" ht="24" x14ac:dyDescent="0.2">
      <c r="A61" s="53">
        <v>6332</v>
      </c>
      <c r="B61" s="86" t="s">
        <v>168</v>
      </c>
      <c r="C61" s="50" t="s">
        <v>169</v>
      </c>
      <c r="D61" s="242">
        <v>2846310.43</v>
      </c>
      <c r="E61" s="242">
        <v>2675012.29</v>
      </c>
      <c r="F61" s="52">
        <f t="shared" si="0"/>
        <v>93.981747802540283</v>
      </c>
    </row>
    <row r="62" spans="1:6" ht="12.75" customHeight="1" x14ac:dyDescent="0.2">
      <c r="A62" s="53">
        <v>634</v>
      </c>
      <c r="B62" s="85" t="s">
        <v>170</v>
      </c>
      <c r="C62" s="50" t="s">
        <v>171</v>
      </c>
      <c r="D62" s="51">
        <f t="shared" ref="D62:E62" si="13">SUM(D63:D64)</f>
        <v>394241.38</v>
      </c>
      <c r="E62" s="51">
        <f t="shared" si="13"/>
        <v>495498.93000000005</v>
      </c>
      <c r="F62" s="52">
        <f t="shared" si="0"/>
        <v>125.68415065917232</v>
      </c>
    </row>
    <row r="63" spans="1:6" ht="12.75" customHeight="1" x14ac:dyDescent="0.2">
      <c r="A63" s="53">
        <v>6341</v>
      </c>
      <c r="B63" s="85" t="s">
        <v>172</v>
      </c>
      <c r="C63" s="50" t="s">
        <v>173</v>
      </c>
      <c r="D63" s="242">
        <v>319203.21999999997</v>
      </c>
      <c r="E63" s="242">
        <v>302911.53000000003</v>
      </c>
      <c r="F63" s="52">
        <f t="shared" si="0"/>
        <v>94.896138579053201</v>
      </c>
    </row>
    <row r="64" spans="1:6" ht="12.75" customHeight="1" x14ac:dyDescent="0.2">
      <c r="A64" s="53">
        <v>6342</v>
      </c>
      <c r="B64" s="85" t="s">
        <v>174</v>
      </c>
      <c r="C64" s="50" t="s">
        <v>175</v>
      </c>
      <c r="D64" s="242">
        <v>75038.16</v>
      </c>
      <c r="E64" s="242">
        <v>192587.4</v>
      </c>
      <c r="F64" s="52">
        <f t="shared" si="0"/>
        <v>256.65261514941193</v>
      </c>
    </row>
    <row r="65" spans="1:6" ht="12.75" customHeight="1" x14ac:dyDescent="0.2">
      <c r="A65" s="53">
        <v>635</v>
      </c>
      <c r="B65" s="85" t="s">
        <v>176</v>
      </c>
      <c r="C65" s="50" t="s">
        <v>177</v>
      </c>
      <c r="D65" s="51">
        <f t="shared" ref="D65:E65" si="14">SUM(D66:D67)</f>
        <v>1834924.57</v>
      </c>
      <c r="E65" s="51">
        <f t="shared" si="14"/>
        <v>1846584.09</v>
      </c>
      <c r="F65" s="52">
        <f t="shared" si="0"/>
        <v>100.63542230512506</v>
      </c>
    </row>
    <row r="66" spans="1:6" ht="12.75" customHeight="1" x14ac:dyDescent="0.2">
      <c r="A66" s="53">
        <v>6351</v>
      </c>
      <c r="B66" s="85" t="s">
        <v>178</v>
      </c>
      <c r="C66" s="50" t="s">
        <v>179</v>
      </c>
      <c r="D66" s="242">
        <v>1834924.57</v>
      </c>
      <c r="E66" s="242">
        <v>1846584.09</v>
      </c>
      <c r="F66" s="52">
        <f t="shared" si="0"/>
        <v>100.63542230512506</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5541923.54</v>
      </c>
      <c r="E74" s="51">
        <f t="shared" si="17"/>
        <v>883369.31</v>
      </c>
      <c r="F74" s="52">
        <f t="shared" si="0"/>
        <v>15.939759970055453</v>
      </c>
    </row>
    <row r="75" spans="1:6" ht="12.75" customHeight="1" x14ac:dyDescent="0.2">
      <c r="A75" s="53" t="s">
        <v>196</v>
      </c>
      <c r="B75" s="85" t="s">
        <v>197</v>
      </c>
      <c r="C75" s="50" t="s">
        <v>196</v>
      </c>
      <c r="D75" s="242">
        <v>105800.46</v>
      </c>
      <c r="E75" s="242">
        <v>368602.35</v>
      </c>
      <c r="F75" s="52">
        <f t="shared" si="0"/>
        <v>348.39390112292512</v>
      </c>
    </row>
    <row r="76" spans="1:6" ht="12.75" customHeight="1" x14ac:dyDescent="0.2">
      <c r="A76" s="53" t="s">
        <v>198</v>
      </c>
      <c r="B76" s="85" t="s">
        <v>199</v>
      </c>
      <c r="C76" s="50" t="s">
        <v>198</v>
      </c>
      <c r="D76" s="242">
        <v>5436123.0800000001</v>
      </c>
      <c r="E76" s="242">
        <v>514766.96</v>
      </c>
      <c r="F76" s="52">
        <f t="shared" si="0"/>
        <v>9.4693764733524031</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650378.23</v>
      </c>
      <c r="E82" s="51">
        <f t="shared" si="19"/>
        <v>784822.44</v>
      </c>
      <c r="F82" s="52">
        <f t="shared" si="0"/>
        <v>120.67169591454498</v>
      </c>
    </row>
    <row r="83" spans="1:6" ht="12.75" customHeight="1" x14ac:dyDescent="0.2">
      <c r="A83" s="53">
        <v>641</v>
      </c>
      <c r="B83" s="85" t="s">
        <v>212</v>
      </c>
      <c r="C83" s="50" t="s">
        <v>213</v>
      </c>
      <c r="D83" s="51">
        <f t="shared" ref="D83:E83" si="20">SUM(D84:D90)</f>
        <v>225867.47</v>
      </c>
      <c r="E83" s="51">
        <f t="shared" si="20"/>
        <v>328351.32</v>
      </c>
      <c r="F83" s="52">
        <f t="shared" si="0"/>
        <v>145.37344399350647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609.53</v>
      </c>
      <c r="E85" s="242">
        <v>1003.55</v>
      </c>
      <c r="F85" s="52">
        <f t="shared" si="0"/>
        <v>164.64324971699506</v>
      </c>
    </row>
    <row r="86" spans="1:6" ht="12.75" customHeight="1" x14ac:dyDescent="0.2">
      <c r="A86" s="53">
        <v>6414</v>
      </c>
      <c r="B86" s="85" t="s">
        <v>218</v>
      </c>
      <c r="C86" s="50" t="s">
        <v>219</v>
      </c>
      <c r="D86" s="242">
        <v>1816.23</v>
      </c>
      <c r="E86" s="242">
        <v>1062.81</v>
      </c>
      <c r="F86" s="52">
        <f t="shared" si="0"/>
        <v>58.517368394972003</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223441.71</v>
      </c>
      <c r="E89" s="242">
        <v>326284.96000000002</v>
      </c>
      <c r="F89" s="52">
        <f t="shared" si="0"/>
        <v>146.02688101518737</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424510.75999999995</v>
      </c>
      <c r="E91" s="51">
        <f t="shared" si="21"/>
        <v>456471.11999999994</v>
      </c>
      <c r="F91" s="52">
        <f t="shared" si="0"/>
        <v>107.52875145025772</v>
      </c>
    </row>
    <row r="92" spans="1:6" ht="12.75" customHeight="1" x14ac:dyDescent="0.2">
      <c r="A92" s="53">
        <v>6421</v>
      </c>
      <c r="B92" s="85" t="s">
        <v>230</v>
      </c>
      <c r="C92" s="50" t="s">
        <v>231</v>
      </c>
      <c r="D92" s="242">
        <v>33736.04</v>
      </c>
      <c r="E92" s="242">
        <v>47702.35</v>
      </c>
      <c r="F92" s="52">
        <f t="shared" si="0"/>
        <v>141.39878302254797</v>
      </c>
    </row>
    <row r="93" spans="1:6" ht="12.75" customHeight="1" x14ac:dyDescent="0.2">
      <c r="A93" s="53">
        <v>6422</v>
      </c>
      <c r="B93" s="85" t="s">
        <v>232</v>
      </c>
      <c r="C93" s="50" t="s">
        <v>233</v>
      </c>
      <c r="D93" s="242">
        <v>389598.23</v>
      </c>
      <c r="E93" s="242">
        <v>406008.41</v>
      </c>
      <c r="F93" s="52">
        <f t="shared" si="0"/>
        <v>104.21207765753965</v>
      </c>
    </row>
    <row r="94" spans="1:6" ht="12.75" customHeight="1" x14ac:dyDescent="0.2">
      <c r="A94" s="53">
        <v>6423</v>
      </c>
      <c r="B94" s="85" t="s">
        <v>234</v>
      </c>
      <c r="C94" s="50" t="s">
        <v>235</v>
      </c>
      <c r="D94" s="242">
        <v>1136.67</v>
      </c>
      <c r="E94" s="242">
        <v>2720.54</v>
      </c>
      <c r="F94" s="52">
        <f t="shared" si="0"/>
        <v>239.34299312905242</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39.82</v>
      </c>
      <c r="E97" s="242">
        <v>39.82</v>
      </c>
      <c r="F97" s="52">
        <f t="shared" si="0"/>
        <v>100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1567319.39</v>
      </c>
      <c r="E106" s="51">
        <f t="shared" si="23"/>
        <v>1628706.24</v>
      </c>
      <c r="F106" s="52">
        <f t="shared" si="0"/>
        <v>103.9166777615123</v>
      </c>
    </row>
    <row r="107" spans="1:6" ht="12.75" customHeight="1" x14ac:dyDescent="0.2">
      <c r="A107" s="53">
        <v>651</v>
      </c>
      <c r="B107" s="85" t="s">
        <v>260</v>
      </c>
      <c r="C107" s="50" t="s">
        <v>261</v>
      </c>
      <c r="D107" s="51">
        <f t="shared" ref="D107:E107" si="24">SUM(D108:D111)</f>
        <v>323816.82</v>
      </c>
      <c r="E107" s="51">
        <f t="shared" si="24"/>
        <v>379773.89</v>
      </c>
      <c r="F107" s="52">
        <f t="shared" si="0"/>
        <v>117.28047048328125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255939.42</v>
      </c>
      <c r="E109" s="242">
        <v>328728.77</v>
      </c>
      <c r="F109" s="52">
        <f t="shared" si="0"/>
        <v>128.44006991967083</v>
      </c>
    </row>
    <row r="110" spans="1:6" ht="12.75" customHeight="1" x14ac:dyDescent="0.2">
      <c r="A110" s="53">
        <v>6513</v>
      </c>
      <c r="B110" s="85" t="s">
        <v>266</v>
      </c>
      <c r="C110" s="50" t="s">
        <v>267</v>
      </c>
      <c r="D110" s="242">
        <v>10700.11</v>
      </c>
      <c r="E110" s="242">
        <v>5781.59</v>
      </c>
      <c r="F110" s="52">
        <f t="shared" si="0"/>
        <v>54.032995922471827</v>
      </c>
    </row>
    <row r="111" spans="1:6" ht="12.75" customHeight="1" x14ac:dyDescent="0.2">
      <c r="A111" s="53">
        <v>6514</v>
      </c>
      <c r="B111" s="85" t="s">
        <v>268</v>
      </c>
      <c r="C111" s="50" t="s">
        <v>269</v>
      </c>
      <c r="D111" s="242">
        <v>57177.29</v>
      </c>
      <c r="E111" s="242">
        <v>45263.53</v>
      </c>
      <c r="F111" s="52">
        <f t="shared" si="0"/>
        <v>79.163475568709188</v>
      </c>
    </row>
    <row r="112" spans="1:6" ht="12.75" customHeight="1" x14ac:dyDescent="0.2">
      <c r="A112" s="53">
        <v>652</v>
      </c>
      <c r="B112" s="85" t="s">
        <v>270</v>
      </c>
      <c r="C112" s="50" t="s">
        <v>271</v>
      </c>
      <c r="D112" s="51">
        <f t="shared" ref="D112:E112" si="25">SUM(D113:D119)</f>
        <v>61653.38</v>
      </c>
      <c r="E112" s="51">
        <f t="shared" si="25"/>
        <v>62026.44</v>
      </c>
      <c r="F112" s="52">
        <f t="shared" si="0"/>
        <v>100.6050925350727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831.1</v>
      </c>
      <c r="E114" s="242">
        <v>2897.23</v>
      </c>
      <c r="F114" s="52">
        <f t="shared" si="0"/>
        <v>348.60185296594875</v>
      </c>
    </row>
    <row r="115" spans="1:6" ht="12.75" customHeight="1" x14ac:dyDescent="0.2">
      <c r="A115" s="53">
        <v>6524</v>
      </c>
      <c r="B115" s="85" t="s">
        <v>276</v>
      </c>
      <c r="C115" s="50" t="s">
        <v>277</v>
      </c>
      <c r="D115" s="242">
        <v>377.36</v>
      </c>
      <c r="E115" s="242">
        <v>1780.53</v>
      </c>
      <c r="F115" s="52">
        <f t="shared" si="0"/>
        <v>471.83856264574933</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60444.92</v>
      </c>
      <c r="E117" s="242">
        <v>57348.68</v>
      </c>
      <c r="F117" s="52">
        <f t="shared" si="0"/>
        <v>94.877584419004947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1181849.19</v>
      </c>
      <c r="E120" s="51">
        <f t="shared" si="26"/>
        <v>1186905.9099999999</v>
      </c>
      <c r="F120" s="52">
        <f t="shared" si="0"/>
        <v>100.42786508149995</v>
      </c>
    </row>
    <row r="121" spans="1:6" ht="12.75" customHeight="1" x14ac:dyDescent="0.2">
      <c r="A121" s="53">
        <v>6531</v>
      </c>
      <c r="B121" s="85" t="s">
        <v>288</v>
      </c>
      <c r="C121" s="50" t="s">
        <v>289</v>
      </c>
      <c r="D121" s="242">
        <v>13023.04</v>
      </c>
      <c r="E121" s="242">
        <v>6623.47</v>
      </c>
      <c r="F121" s="52">
        <f t="shared" si="0"/>
        <v>50.859630316730964</v>
      </c>
    </row>
    <row r="122" spans="1:6" ht="12.75" customHeight="1" x14ac:dyDescent="0.2">
      <c r="A122" s="53">
        <v>6532</v>
      </c>
      <c r="B122" s="85" t="s">
        <v>290</v>
      </c>
      <c r="C122" s="50" t="s">
        <v>291</v>
      </c>
      <c r="D122" s="242">
        <v>1168826.1499999999</v>
      </c>
      <c r="E122" s="242">
        <v>1180282.44</v>
      </c>
      <c r="F122" s="52">
        <f t="shared" si="0"/>
        <v>100.98015346422562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161295.4</v>
      </c>
      <c r="E124" s="51">
        <f t="shared" si="27"/>
        <v>130099.16</v>
      </c>
      <c r="F124" s="52">
        <f t="shared" si="0"/>
        <v>80.658940056567019</v>
      </c>
    </row>
    <row r="125" spans="1:6" ht="12.75" customHeight="1" x14ac:dyDescent="0.2">
      <c r="A125" s="53">
        <v>661</v>
      </c>
      <c r="B125" s="86" t="s">
        <v>296</v>
      </c>
      <c r="C125" s="50" t="s">
        <v>297</v>
      </c>
      <c r="D125" s="51">
        <f t="shared" ref="D125:E125" si="28">SUM(D126:D127)</f>
        <v>96194.86</v>
      </c>
      <c r="E125" s="51">
        <f t="shared" si="28"/>
        <v>92428.5</v>
      </c>
      <c r="F125" s="52">
        <f t="shared" si="0"/>
        <v>96.084655666633338</v>
      </c>
    </row>
    <row r="126" spans="1:6" ht="12.75" customHeight="1" x14ac:dyDescent="0.2">
      <c r="A126" s="53">
        <v>6614</v>
      </c>
      <c r="B126" s="86" t="s">
        <v>298</v>
      </c>
      <c r="C126" s="50" t="s">
        <v>299</v>
      </c>
      <c r="D126" s="242">
        <v>7362.96</v>
      </c>
      <c r="E126" s="242">
        <v>1902.32</v>
      </c>
      <c r="F126" s="52">
        <f t="shared" si="0"/>
        <v>25.836348425089913</v>
      </c>
    </row>
    <row r="127" spans="1:6" ht="12.75" customHeight="1" x14ac:dyDescent="0.2">
      <c r="A127" s="53">
        <v>6615</v>
      </c>
      <c r="B127" s="86" t="s">
        <v>300</v>
      </c>
      <c r="C127" s="50" t="s">
        <v>301</v>
      </c>
      <c r="D127" s="242">
        <v>88831.9</v>
      </c>
      <c r="E127" s="242">
        <v>90526.18</v>
      </c>
      <c r="F127" s="52">
        <f t="shared" si="0"/>
        <v>101.90728780989713</v>
      </c>
    </row>
    <row r="128" spans="1:6" ht="24" x14ac:dyDescent="0.2">
      <c r="A128" s="53">
        <v>663</v>
      </c>
      <c r="B128" s="231" t="s">
        <v>302</v>
      </c>
      <c r="C128" s="50" t="s">
        <v>303</v>
      </c>
      <c r="D128" s="51">
        <f t="shared" ref="D128:E128" si="29">SUM(D129:D132)</f>
        <v>65100.54</v>
      </c>
      <c r="E128" s="51">
        <f t="shared" si="29"/>
        <v>37670.660000000003</v>
      </c>
      <c r="F128" s="52">
        <f t="shared" si="0"/>
        <v>57.86535718444118</v>
      </c>
    </row>
    <row r="129" spans="1:6" ht="12.75" customHeight="1" x14ac:dyDescent="0.2">
      <c r="A129" s="53">
        <v>6631</v>
      </c>
      <c r="B129" s="86" t="s">
        <v>304</v>
      </c>
      <c r="C129" s="50" t="s">
        <v>305</v>
      </c>
      <c r="D129" s="242">
        <v>65100.54</v>
      </c>
      <c r="E129" s="242">
        <v>36827</v>
      </c>
      <c r="F129" s="52">
        <f t="shared" si="0"/>
        <v>56.569423233662889</v>
      </c>
    </row>
    <row r="130" spans="1:6" ht="12.75" customHeight="1" x14ac:dyDescent="0.2">
      <c r="A130" s="53">
        <v>6632</v>
      </c>
      <c r="B130" s="232" t="s">
        <v>306</v>
      </c>
      <c r="C130" s="50" t="s">
        <v>307</v>
      </c>
      <c r="D130" s="242">
        <v>0</v>
      </c>
      <c r="E130" s="242">
        <v>843.66</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1132316.8199999998</v>
      </c>
      <c r="E139" s="51">
        <f t="shared" si="33"/>
        <v>128331.54</v>
      </c>
      <c r="F139" s="52">
        <f t="shared" si="31"/>
        <v>11.333536492021731</v>
      </c>
    </row>
    <row r="140" spans="1:6" ht="12.75" customHeight="1" x14ac:dyDescent="0.2">
      <c r="A140" s="53">
        <v>681</v>
      </c>
      <c r="B140" s="85" t="s">
        <v>326</v>
      </c>
      <c r="C140" s="50" t="s">
        <v>327</v>
      </c>
      <c r="D140" s="51">
        <f t="shared" ref="D140:E140" si="34">SUM(D141:D149)</f>
        <v>9764.1400000000012</v>
      </c>
      <c r="E140" s="51">
        <f t="shared" si="34"/>
        <v>10367.25</v>
      </c>
      <c r="F140" s="52">
        <f t="shared" si="31"/>
        <v>106.17678566673561</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193.94</v>
      </c>
      <c r="E146" s="242"/>
      <c r="F146" s="52">
        <f t="shared" si="31"/>
        <v>0</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9570.2000000000007</v>
      </c>
      <c r="E149" s="242">
        <v>10367.25</v>
      </c>
      <c r="F149" s="52">
        <f t="shared" si="31"/>
        <v>108.32845708553633</v>
      </c>
    </row>
    <row r="150" spans="1:6" ht="12.75" customHeight="1" x14ac:dyDescent="0.2">
      <c r="A150" s="53">
        <v>683</v>
      </c>
      <c r="B150" s="85" t="s">
        <v>346</v>
      </c>
      <c r="C150" s="50" t="s">
        <v>347</v>
      </c>
      <c r="D150" s="242">
        <v>1122552.68</v>
      </c>
      <c r="E150" s="242">
        <v>117964.29</v>
      </c>
      <c r="F150" s="52">
        <f t="shared" si="31"/>
        <v>10.508574973960243</v>
      </c>
    </row>
    <row r="151" spans="1:6" ht="12.75" customHeight="1" x14ac:dyDescent="0.2">
      <c r="A151" s="53">
        <v>3</v>
      </c>
      <c r="B151" s="85" t="s">
        <v>348</v>
      </c>
      <c r="C151" s="50" t="s">
        <v>56</v>
      </c>
      <c r="D151" s="51">
        <f t="shared" ref="D151:E151" si="35">D152+D163+D196+D215+D224+D252+D263</f>
        <v>16483019.41</v>
      </c>
      <c r="E151" s="51">
        <f t="shared" si="35"/>
        <v>17462031.02</v>
      </c>
      <c r="F151" s="52">
        <f t="shared" si="31"/>
        <v>105.93951621149003</v>
      </c>
    </row>
    <row r="152" spans="1:6" ht="12.75" customHeight="1" x14ac:dyDescent="0.2">
      <c r="A152" s="53">
        <v>31</v>
      </c>
      <c r="B152" s="85" t="s">
        <v>349</v>
      </c>
      <c r="C152" s="50" t="s">
        <v>350</v>
      </c>
      <c r="D152" s="51">
        <f t="shared" ref="D152:E152" si="36">D153+D158+D159</f>
        <v>1514678.59</v>
      </c>
      <c r="E152" s="51">
        <f t="shared" si="36"/>
        <v>1641861.6300000001</v>
      </c>
      <c r="F152" s="52">
        <f t="shared" si="31"/>
        <v>108.39670150747955</v>
      </c>
    </row>
    <row r="153" spans="1:6" ht="12.75" customHeight="1" x14ac:dyDescent="0.2">
      <c r="A153" s="53">
        <v>311</v>
      </c>
      <c r="B153" s="85" t="s">
        <v>351</v>
      </c>
      <c r="C153" s="50" t="s">
        <v>352</v>
      </c>
      <c r="D153" s="51">
        <f t="shared" ref="D153:E153" si="37">SUM(D154:D157)</f>
        <v>1240880.78</v>
      </c>
      <c r="E153" s="51">
        <f t="shared" si="37"/>
        <v>1314995.6400000001</v>
      </c>
      <c r="F153" s="52">
        <f t="shared" si="31"/>
        <v>105.97276234708059</v>
      </c>
    </row>
    <row r="154" spans="1:6" ht="12.75" customHeight="1" x14ac:dyDescent="0.2">
      <c r="A154" s="53">
        <v>3111</v>
      </c>
      <c r="B154" s="85" t="s">
        <v>353</v>
      </c>
      <c r="C154" s="50" t="s">
        <v>354</v>
      </c>
      <c r="D154" s="242">
        <v>1240880.78</v>
      </c>
      <c r="E154" s="242">
        <v>1313939.6200000001</v>
      </c>
      <c r="F154" s="52">
        <f t="shared" si="31"/>
        <v>105.88765989267721</v>
      </c>
    </row>
    <row r="155" spans="1:6" ht="12.75" customHeight="1" x14ac:dyDescent="0.2">
      <c r="A155" s="53">
        <v>3112</v>
      </c>
      <c r="B155" s="85" t="s">
        <v>355</v>
      </c>
      <c r="C155" s="50" t="s">
        <v>356</v>
      </c>
      <c r="D155" s="242">
        <v>0</v>
      </c>
      <c r="E155" s="242">
        <v>1056.02</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70735.97</v>
      </c>
      <c r="E158" s="242">
        <v>113760.43</v>
      </c>
      <c r="F158" s="52">
        <f t="shared" si="31"/>
        <v>160.8240192366062</v>
      </c>
    </row>
    <row r="159" spans="1:6" ht="12.75" customHeight="1" x14ac:dyDescent="0.2">
      <c r="A159" s="53">
        <v>313</v>
      </c>
      <c r="B159" s="85" t="s">
        <v>363</v>
      </c>
      <c r="C159" s="50" t="s">
        <v>364</v>
      </c>
      <c r="D159" s="51">
        <f t="shared" ref="D159:E159" si="38">SUM(D160:D162)</f>
        <v>203061.84</v>
      </c>
      <c r="E159" s="51">
        <f t="shared" si="38"/>
        <v>213105.56</v>
      </c>
      <c r="F159" s="52">
        <f t="shared" si="31"/>
        <v>104.94613857532266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203061.84</v>
      </c>
      <c r="E161" s="242">
        <v>213105.56</v>
      </c>
      <c r="F161" s="52">
        <f t="shared" si="31"/>
        <v>104.94613857532266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5654476.2800000003</v>
      </c>
      <c r="E163" s="51">
        <f t="shared" si="39"/>
        <v>5628927.2599999998</v>
      </c>
      <c r="F163" s="52">
        <f t="shared" si="31"/>
        <v>99.548162929069704</v>
      </c>
    </row>
    <row r="164" spans="1:6" ht="12.75" customHeight="1" x14ac:dyDescent="0.2">
      <c r="A164" s="53">
        <v>321</v>
      </c>
      <c r="B164" s="85" t="s">
        <v>372</v>
      </c>
      <c r="C164" s="50" t="s">
        <v>373</v>
      </c>
      <c r="D164" s="51">
        <f t="shared" ref="D164:E164" si="40">SUM(D165:D168)</f>
        <v>41727.130000000005</v>
      </c>
      <c r="E164" s="51">
        <f t="shared" si="40"/>
        <v>41840.569999999992</v>
      </c>
      <c r="F164" s="52">
        <f t="shared" si="31"/>
        <v>100.27186149634539</v>
      </c>
    </row>
    <row r="165" spans="1:6" ht="12.75" customHeight="1" x14ac:dyDescent="0.2">
      <c r="A165" s="53">
        <v>3211</v>
      </c>
      <c r="B165" s="85" t="s">
        <v>374</v>
      </c>
      <c r="C165" s="50" t="s">
        <v>375</v>
      </c>
      <c r="D165" s="242">
        <v>9569.4599999999991</v>
      </c>
      <c r="E165" s="242">
        <v>24338.45</v>
      </c>
      <c r="F165" s="52">
        <f t="shared" si="31"/>
        <v>254.33462285228217</v>
      </c>
    </row>
    <row r="166" spans="1:6" ht="12.75" customHeight="1" x14ac:dyDescent="0.2">
      <c r="A166" s="53">
        <v>3212</v>
      </c>
      <c r="B166" s="85" t="s">
        <v>376</v>
      </c>
      <c r="C166" s="50" t="s">
        <v>377</v>
      </c>
      <c r="D166" s="242">
        <v>13693.54</v>
      </c>
      <c r="E166" s="242">
        <v>12075.61</v>
      </c>
      <c r="F166" s="52">
        <f t="shared" si="31"/>
        <v>88.18472067850972</v>
      </c>
    </row>
    <row r="167" spans="1:6" ht="12.75" customHeight="1" x14ac:dyDescent="0.2">
      <c r="A167" s="53">
        <v>3213</v>
      </c>
      <c r="B167" s="85" t="s">
        <v>378</v>
      </c>
      <c r="C167" s="50" t="s">
        <v>379</v>
      </c>
      <c r="D167" s="242">
        <v>17968.41</v>
      </c>
      <c r="E167" s="242">
        <v>4670.67</v>
      </c>
      <c r="F167" s="52">
        <f t="shared" si="31"/>
        <v>25.993785760676658</v>
      </c>
    </row>
    <row r="168" spans="1:6" ht="12.75" customHeight="1" x14ac:dyDescent="0.2">
      <c r="A168" s="53">
        <v>3214</v>
      </c>
      <c r="B168" s="85" t="s">
        <v>380</v>
      </c>
      <c r="C168" s="50" t="s">
        <v>381</v>
      </c>
      <c r="D168" s="242">
        <v>495.72</v>
      </c>
      <c r="E168" s="242">
        <v>755.84</v>
      </c>
      <c r="F168" s="52">
        <f t="shared" si="31"/>
        <v>152.47317033809409</v>
      </c>
    </row>
    <row r="169" spans="1:6" ht="12.75" customHeight="1" x14ac:dyDescent="0.2">
      <c r="A169" s="53">
        <v>322</v>
      </c>
      <c r="B169" s="85" t="s">
        <v>382</v>
      </c>
      <c r="C169" s="50" t="s">
        <v>383</v>
      </c>
      <c r="D169" s="51">
        <f t="shared" ref="D169:E169" si="41">SUM(D170:D176)</f>
        <v>563713.98</v>
      </c>
      <c r="E169" s="51">
        <f t="shared" si="41"/>
        <v>573587.3899999999</v>
      </c>
      <c r="F169" s="52">
        <f t="shared" si="31"/>
        <v>101.75149284039398</v>
      </c>
    </row>
    <row r="170" spans="1:6" ht="12.75" customHeight="1" x14ac:dyDescent="0.2">
      <c r="A170" s="53">
        <v>3221</v>
      </c>
      <c r="B170" s="85" t="s">
        <v>384</v>
      </c>
      <c r="C170" s="50" t="s">
        <v>385</v>
      </c>
      <c r="D170" s="242">
        <v>28281.32</v>
      </c>
      <c r="E170" s="242">
        <v>33954.79</v>
      </c>
      <c r="F170" s="52">
        <f t="shared" si="31"/>
        <v>120.06083874444333</v>
      </c>
    </row>
    <row r="171" spans="1:6" ht="12.75" customHeight="1" x14ac:dyDescent="0.2">
      <c r="A171" s="53">
        <v>3222</v>
      </c>
      <c r="B171" s="85" t="s">
        <v>386</v>
      </c>
      <c r="C171" s="50" t="s">
        <v>387</v>
      </c>
      <c r="D171" s="242">
        <v>0</v>
      </c>
      <c r="E171" s="242">
        <v>229.59</v>
      </c>
      <c r="F171" s="52" t="str">
        <f t="shared" si="31"/>
        <v>-</v>
      </c>
    </row>
    <row r="172" spans="1:6" ht="12.75" customHeight="1" x14ac:dyDescent="0.2">
      <c r="A172" s="53">
        <v>3223</v>
      </c>
      <c r="B172" s="85" t="s">
        <v>388</v>
      </c>
      <c r="C172" s="50" t="s">
        <v>389</v>
      </c>
      <c r="D172" s="242">
        <v>529642.48</v>
      </c>
      <c r="E172" s="242">
        <v>510136.42</v>
      </c>
      <c r="F172" s="52">
        <f t="shared" si="31"/>
        <v>96.317126979693924</v>
      </c>
    </row>
    <row r="173" spans="1:6" ht="12.75" customHeight="1" x14ac:dyDescent="0.2">
      <c r="A173" s="53">
        <v>3224</v>
      </c>
      <c r="B173" s="85" t="s">
        <v>390</v>
      </c>
      <c r="C173" s="50" t="s">
        <v>391</v>
      </c>
      <c r="D173" s="242">
        <v>90.3</v>
      </c>
      <c r="E173" s="242">
        <v>263.44</v>
      </c>
      <c r="F173" s="52">
        <f t="shared" si="31"/>
        <v>291.73864894795128</v>
      </c>
    </row>
    <row r="174" spans="1:6" ht="12.75" customHeight="1" x14ac:dyDescent="0.2">
      <c r="A174" s="53">
        <v>3225</v>
      </c>
      <c r="B174" s="85" t="s">
        <v>392</v>
      </c>
      <c r="C174" s="50" t="s">
        <v>393</v>
      </c>
      <c r="D174" s="242">
        <v>2052.96</v>
      </c>
      <c r="E174" s="242">
        <v>22348.55</v>
      </c>
      <c r="F174" s="52">
        <f t="shared" si="31"/>
        <v>1088.6013366066557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3646.92</v>
      </c>
      <c r="E176" s="242">
        <v>6654.6</v>
      </c>
      <c r="F176" s="52">
        <f t="shared" si="31"/>
        <v>182.47178440985817</v>
      </c>
    </row>
    <row r="177" spans="1:6" ht="12.75" customHeight="1" x14ac:dyDescent="0.2">
      <c r="A177" s="53">
        <v>323</v>
      </c>
      <c r="B177" s="85" t="s">
        <v>398</v>
      </c>
      <c r="C177" s="50" t="s">
        <v>399</v>
      </c>
      <c r="D177" s="51">
        <f t="shared" ref="D177:E177" si="42">SUM(D178:D186)</f>
        <v>4576552.9800000004</v>
      </c>
      <c r="E177" s="51">
        <f t="shared" si="42"/>
        <v>4572115.5</v>
      </c>
      <c r="F177" s="52">
        <f t="shared" si="31"/>
        <v>99.903038815034094</v>
      </c>
    </row>
    <row r="178" spans="1:6" ht="12.75" customHeight="1" x14ac:dyDescent="0.2">
      <c r="A178" s="53">
        <v>3231</v>
      </c>
      <c r="B178" s="85" t="s">
        <v>400</v>
      </c>
      <c r="C178" s="50" t="s">
        <v>401</v>
      </c>
      <c r="D178" s="242">
        <v>39151.24</v>
      </c>
      <c r="E178" s="242">
        <v>50689.2</v>
      </c>
      <c r="F178" s="52">
        <f t="shared" si="31"/>
        <v>129.47022878458</v>
      </c>
    </row>
    <row r="179" spans="1:6" ht="12.75" customHeight="1" x14ac:dyDescent="0.2">
      <c r="A179" s="53">
        <v>3232</v>
      </c>
      <c r="B179" s="85" t="s">
        <v>402</v>
      </c>
      <c r="C179" s="50" t="s">
        <v>403</v>
      </c>
      <c r="D179" s="242">
        <v>2351966.96</v>
      </c>
      <c r="E179" s="242">
        <v>1708007.28</v>
      </c>
      <c r="F179" s="52">
        <f t="shared" si="31"/>
        <v>72.620377286252364</v>
      </c>
    </row>
    <row r="180" spans="1:6" ht="12.75" customHeight="1" x14ac:dyDescent="0.2">
      <c r="A180" s="53">
        <v>3233</v>
      </c>
      <c r="B180" s="85" t="s">
        <v>404</v>
      </c>
      <c r="C180" s="50" t="s">
        <v>405</v>
      </c>
      <c r="D180" s="242">
        <v>267172.51</v>
      </c>
      <c r="E180" s="242">
        <v>342847.81</v>
      </c>
      <c r="F180" s="52">
        <f t="shared" si="31"/>
        <v>128.32450838598626</v>
      </c>
    </row>
    <row r="181" spans="1:6" ht="12.75" customHeight="1" x14ac:dyDescent="0.2">
      <c r="A181" s="53">
        <v>3234</v>
      </c>
      <c r="B181" s="85" t="s">
        <v>406</v>
      </c>
      <c r="C181" s="50" t="s">
        <v>407</v>
      </c>
      <c r="D181" s="242">
        <v>1169807.1499999999</v>
      </c>
      <c r="E181" s="242">
        <v>1591148.74</v>
      </c>
      <c r="F181" s="52">
        <f t="shared" si="31"/>
        <v>136.01803852882932</v>
      </c>
    </row>
    <row r="182" spans="1:6" ht="12.75" customHeight="1" x14ac:dyDescent="0.2">
      <c r="A182" s="53">
        <v>3235</v>
      </c>
      <c r="B182" s="85" t="s">
        <v>408</v>
      </c>
      <c r="C182" s="50" t="s">
        <v>409</v>
      </c>
      <c r="D182" s="242">
        <v>94778.39</v>
      </c>
      <c r="E182" s="242">
        <v>83203.009999999995</v>
      </c>
      <c r="F182" s="52">
        <f t="shared" si="31"/>
        <v>87.786899524248085</v>
      </c>
    </row>
    <row r="183" spans="1:6" ht="12.75" customHeight="1" x14ac:dyDescent="0.2">
      <c r="A183" s="53">
        <v>3236</v>
      </c>
      <c r="B183" s="85" t="s">
        <v>410</v>
      </c>
      <c r="C183" s="50" t="s">
        <v>411</v>
      </c>
      <c r="D183" s="242">
        <v>92593.57</v>
      </c>
      <c r="E183" s="242">
        <v>79201.279999999999</v>
      </c>
      <c r="F183" s="52">
        <f t="shared" si="31"/>
        <v>85.536479476922636</v>
      </c>
    </row>
    <row r="184" spans="1:6" ht="12.75" customHeight="1" x14ac:dyDescent="0.2">
      <c r="A184" s="53">
        <v>3237</v>
      </c>
      <c r="B184" s="85" t="s">
        <v>412</v>
      </c>
      <c r="C184" s="50" t="s">
        <v>413</v>
      </c>
      <c r="D184" s="242">
        <v>322822.21999999997</v>
      </c>
      <c r="E184" s="242">
        <v>386159.27</v>
      </c>
      <c r="F184" s="52">
        <f t="shared" si="31"/>
        <v>119.61979259048528</v>
      </c>
    </row>
    <row r="185" spans="1:6" ht="12.75" customHeight="1" x14ac:dyDescent="0.2">
      <c r="A185" s="53">
        <v>3238</v>
      </c>
      <c r="B185" s="85" t="s">
        <v>414</v>
      </c>
      <c r="C185" s="50" t="s">
        <v>415</v>
      </c>
      <c r="D185" s="242">
        <v>84393.94</v>
      </c>
      <c r="E185" s="242">
        <v>46827.44</v>
      </c>
      <c r="F185" s="52">
        <f t="shared" si="31"/>
        <v>55.486732815176069</v>
      </c>
    </row>
    <row r="186" spans="1:6" ht="12.75" customHeight="1" x14ac:dyDescent="0.2">
      <c r="A186" s="53">
        <v>3239</v>
      </c>
      <c r="B186" s="85" t="s">
        <v>416</v>
      </c>
      <c r="C186" s="50" t="s">
        <v>417</v>
      </c>
      <c r="D186" s="242">
        <v>153867</v>
      </c>
      <c r="E186" s="242">
        <v>284031.46999999997</v>
      </c>
      <c r="F186" s="52">
        <f t="shared" si="31"/>
        <v>184.5954428174982</v>
      </c>
    </row>
    <row r="187" spans="1:6" ht="12.75" customHeight="1" x14ac:dyDescent="0.2">
      <c r="A187" s="53">
        <v>324</v>
      </c>
      <c r="B187" s="85" t="s">
        <v>418</v>
      </c>
      <c r="C187" s="50" t="s">
        <v>419</v>
      </c>
      <c r="D187" s="242">
        <v>3433.01</v>
      </c>
      <c r="E187" s="242">
        <v>6383.64</v>
      </c>
      <c r="F187" s="52">
        <f t="shared" si="31"/>
        <v>185.94877381656329</v>
      </c>
    </row>
    <row r="188" spans="1:6" ht="12.75" customHeight="1" x14ac:dyDescent="0.2">
      <c r="A188" s="53">
        <v>329</v>
      </c>
      <c r="B188" s="85" t="s">
        <v>420</v>
      </c>
      <c r="C188" s="50" t="s">
        <v>421</v>
      </c>
      <c r="D188" s="51">
        <f t="shared" ref="D188:E188" si="43">SUM(D189:D195)</f>
        <v>469049.18</v>
      </c>
      <c r="E188" s="51">
        <f t="shared" si="43"/>
        <v>435000.16</v>
      </c>
      <c r="F188" s="52">
        <f t="shared" si="31"/>
        <v>92.740842228953468</v>
      </c>
    </row>
    <row r="189" spans="1:6" ht="12.75" customHeight="1" x14ac:dyDescent="0.2">
      <c r="A189" s="53">
        <v>3291</v>
      </c>
      <c r="B189" s="232" t="s">
        <v>422</v>
      </c>
      <c r="C189" s="50" t="s">
        <v>423</v>
      </c>
      <c r="D189" s="242">
        <v>44403.49</v>
      </c>
      <c r="E189" s="242">
        <v>54980.61</v>
      </c>
      <c r="F189" s="52">
        <f t="shared" si="31"/>
        <v>123.82046996756337</v>
      </c>
    </row>
    <row r="190" spans="1:6" ht="12.75" customHeight="1" x14ac:dyDescent="0.2">
      <c r="A190" s="53">
        <v>3292</v>
      </c>
      <c r="B190" s="85" t="s">
        <v>424</v>
      </c>
      <c r="C190" s="50" t="s">
        <v>425</v>
      </c>
      <c r="D190" s="242">
        <v>14577.84</v>
      </c>
      <c r="E190" s="242">
        <v>15103.43</v>
      </c>
      <c r="F190" s="52">
        <f t="shared" si="31"/>
        <v>103.60540381839833</v>
      </c>
    </row>
    <row r="191" spans="1:6" ht="12.75" customHeight="1" x14ac:dyDescent="0.2">
      <c r="A191" s="53">
        <v>3293</v>
      </c>
      <c r="B191" s="85" t="s">
        <v>426</v>
      </c>
      <c r="C191" s="50" t="s">
        <v>427</v>
      </c>
      <c r="D191" s="242">
        <v>79753.37</v>
      </c>
      <c r="E191" s="242">
        <v>111337.66</v>
      </c>
      <c r="F191" s="52">
        <f t="shared" si="31"/>
        <v>139.60245190892874</v>
      </c>
    </row>
    <row r="192" spans="1:6" ht="12.75" customHeight="1" x14ac:dyDescent="0.2">
      <c r="A192" s="53">
        <v>3294</v>
      </c>
      <c r="B192" s="85" t="s">
        <v>428</v>
      </c>
      <c r="C192" s="50" t="s">
        <v>429</v>
      </c>
      <c r="D192" s="242">
        <v>10471.700000000001</v>
      </c>
      <c r="E192" s="242">
        <v>13657.59</v>
      </c>
      <c r="F192" s="52">
        <f t="shared" si="31"/>
        <v>130.42380893264703</v>
      </c>
    </row>
    <row r="193" spans="1:6" ht="12.75" customHeight="1" x14ac:dyDescent="0.2">
      <c r="A193" s="53">
        <v>3295</v>
      </c>
      <c r="B193" s="85" t="s">
        <v>430</v>
      </c>
      <c r="C193" s="50" t="s">
        <v>431</v>
      </c>
      <c r="D193" s="242">
        <v>113078.85</v>
      </c>
      <c r="E193" s="242">
        <v>92529.69</v>
      </c>
      <c r="F193" s="52">
        <f t="shared" si="31"/>
        <v>81.82758314220564</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206763.93</v>
      </c>
      <c r="E195" s="242">
        <v>147391.18</v>
      </c>
      <c r="F195" s="52">
        <f t="shared" si="31"/>
        <v>71.284764223624492</v>
      </c>
    </row>
    <row r="196" spans="1:6" ht="12.75" customHeight="1" x14ac:dyDescent="0.2">
      <c r="A196" s="53">
        <v>34</v>
      </c>
      <c r="B196" s="232" t="s">
        <v>436</v>
      </c>
      <c r="C196" s="50" t="s">
        <v>437</v>
      </c>
      <c r="D196" s="51">
        <f t="shared" ref="D196:E196" si="44">D197+D202+D210</f>
        <v>41996.89</v>
      </c>
      <c r="E196" s="51">
        <f t="shared" si="44"/>
        <v>59604.399999999994</v>
      </c>
      <c r="F196" s="52">
        <f t="shared" si="31"/>
        <v>141.92574735891156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41996.89</v>
      </c>
      <c r="E210" s="51">
        <f t="shared" si="47"/>
        <v>59604.399999999994</v>
      </c>
      <c r="F210" s="52">
        <f t="shared" si="31"/>
        <v>141.92574735891156</v>
      </c>
    </row>
    <row r="211" spans="1:6" ht="12.75" customHeight="1" x14ac:dyDescent="0.2">
      <c r="A211" s="53">
        <v>3431</v>
      </c>
      <c r="B211" s="232" t="s">
        <v>466</v>
      </c>
      <c r="C211" s="50" t="s">
        <v>467</v>
      </c>
      <c r="D211" s="242">
        <v>11302.93</v>
      </c>
      <c r="E211" s="242">
        <v>12146.89</v>
      </c>
      <c r="F211" s="52">
        <f t="shared" si="31"/>
        <v>107.46673650106653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61.34</v>
      </c>
      <c r="E213" s="242">
        <v>44.16</v>
      </c>
      <c r="F213" s="52">
        <f t="shared" si="31"/>
        <v>71.992174763612638</v>
      </c>
    </row>
    <row r="214" spans="1:6" ht="12.75" customHeight="1" x14ac:dyDescent="0.2">
      <c r="A214" s="53">
        <v>3434</v>
      </c>
      <c r="B214" s="85" t="s">
        <v>472</v>
      </c>
      <c r="C214" s="50" t="s">
        <v>473</v>
      </c>
      <c r="D214" s="242">
        <v>30632.62</v>
      </c>
      <c r="E214" s="242">
        <v>47413.35</v>
      </c>
      <c r="F214" s="52">
        <f t="shared" si="31"/>
        <v>154.78059010296869</v>
      </c>
    </row>
    <row r="215" spans="1:6" ht="12.75" customHeight="1" x14ac:dyDescent="0.2">
      <c r="A215" s="53">
        <v>35</v>
      </c>
      <c r="B215" s="85" t="s">
        <v>474</v>
      </c>
      <c r="C215" s="50" t="s">
        <v>475</v>
      </c>
      <c r="D215" s="51">
        <f t="shared" ref="D215:E215" si="48">D216+D219+D223</f>
        <v>763247</v>
      </c>
      <c r="E215" s="51">
        <f t="shared" si="48"/>
        <v>693675.21</v>
      </c>
      <c r="F215" s="52">
        <f t="shared" si="31"/>
        <v>90.884760765518891</v>
      </c>
    </row>
    <row r="216" spans="1:6" ht="12.75" customHeight="1" x14ac:dyDescent="0.2">
      <c r="A216" s="53">
        <v>351</v>
      </c>
      <c r="B216" s="85" t="s">
        <v>476</v>
      </c>
      <c r="C216" s="50" t="s">
        <v>477</v>
      </c>
      <c r="D216" s="51">
        <f t="shared" ref="D216:E216" si="49">SUM(D217:D218)</f>
        <v>242606.17</v>
      </c>
      <c r="E216" s="51">
        <f t="shared" si="49"/>
        <v>129450.62</v>
      </c>
      <c r="F216" s="52">
        <f t="shared" si="31"/>
        <v>53.358337918611056</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242606.17</v>
      </c>
      <c r="E218" s="242">
        <v>129450.62</v>
      </c>
      <c r="F218" s="52">
        <f t="shared" si="31"/>
        <v>53.358337918611056</v>
      </c>
    </row>
    <row r="219" spans="1:6" ht="24" x14ac:dyDescent="0.2">
      <c r="A219" s="53">
        <v>352</v>
      </c>
      <c r="B219" s="85" t="s">
        <v>482</v>
      </c>
      <c r="C219" s="50" t="s">
        <v>483</v>
      </c>
      <c r="D219" s="51">
        <f t="shared" ref="D219:E219" si="50">SUM(D220:D222)</f>
        <v>520640.83</v>
      </c>
      <c r="E219" s="51">
        <f t="shared" si="50"/>
        <v>564224.59</v>
      </c>
      <c r="F219" s="52">
        <f t="shared" si="31"/>
        <v>108.37117596021042</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387918.02</v>
      </c>
      <c r="E221" s="242">
        <v>416212.97</v>
      </c>
      <c r="F221" s="52">
        <f t="shared" si="31"/>
        <v>107.29405403749996</v>
      </c>
    </row>
    <row r="222" spans="1:6" ht="12.75" customHeight="1" x14ac:dyDescent="0.2">
      <c r="A222" s="53">
        <v>3523</v>
      </c>
      <c r="B222" s="85" t="s">
        <v>488</v>
      </c>
      <c r="C222" s="50" t="s">
        <v>489</v>
      </c>
      <c r="D222" s="242">
        <v>132722.81</v>
      </c>
      <c r="E222" s="242">
        <v>148011.62</v>
      </c>
      <c r="F222" s="52">
        <f t="shared" si="31"/>
        <v>111.51935375690132</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5814387.8499999996</v>
      </c>
      <c r="E224" s="51">
        <f t="shared" si="51"/>
        <v>6084471.8399999999</v>
      </c>
      <c r="F224" s="52">
        <f t="shared" ref="F224:F235" si="52">IF(D224&lt;&gt;0,IF(E224/D224&gt;=100,"&gt;&gt;100",E224/D224*100),"-")</f>
        <v>104.6450975918299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351814</v>
      </c>
      <c r="E231" s="51">
        <f t="shared" si="55"/>
        <v>0</v>
      </c>
      <c r="F231" s="52">
        <f t="shared" si="52"/>
        <v>0</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351814</v>
      </c>
      <c r="E233" s="242"/>
      <c r="F233" s="52">
        <f t="shared" si="52"/>
        <v>0</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5462573.8499999996</v>
      </c>
      <c r="E240" s="51">
        <f t="shared" si="58"/>
        <v>6084471.8399999999</v>
      </c>
      <c r="F240" s="52">
        <f t="shared" ref="F240:F243" si="59">IF(D240&lt;&gt;0,IF(E240/D240&gt;=100,"&gt;&gt;100",E240/D240*100),"-")</f>
        <v>111.38470631385606</v>
      </c>
    </row>
    <row r="241" spans="1:6" ht="24" x14ac:dyDescent="0.2">
      <c r="A241" s="53">
        <v>3672</v>
      </c>
      <c r="B241" s="85" t="s">
        <v>526</v>
      </c>
      <c r="C241" s="50" t="s">
        <v>527</v>
      </c>
      <c r="D241" s="242">
        <v>5314361.25</v>
      </c>
      <c r="E241" s="242">
        <v>5879627.0700000003</v>
      </c>
      <c r="F241" s="52">
        <f t="shared" si="59"/>
        <v>110.63657123421935</v>
      </c>
    </row>
    <row r="242" spans="1:6" ht="24" x14ac:dyDescent="0.2">
      <c r="A242" s="53">
        <v>3673</v>
      </c>
      <c r="B242" s="85" t="s">
        <v>528</v>
      </c>
      <c r="C242" s="50" t="s">
        <v>529</v>
      </c>
      <c r="D242" s="242">
        <v>148212.6</v>
      </c>
      <c r="E242" s="242">
        <v>204844.77</v>
      </c>
      <c r="F242" s="52">
        <f t="shared" si="59"/>
        <v>138.21009144971478</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986240.67</v>
      </c>
      <c r="E252" s="51">
        <f t="shared" si="63"/>
        <v>1218453.52</v>
      </c>
      <c r="F252" s="52">
        <f t="shared" ref="F252:F258" si="64">IF(D252&lt;&gt;0,IF(E252/D252&gt;=100,"&gt;&gt;100",E252/D252*100),"-")</f>
        <v>123.54525189069723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986240.67</v>
      </c>
      <c r="E259" s="51">
        <f t="shared" si="66"/>
        <v>1218453.52</v>
      </c>
      <c r="F259" s="52">
        <f t="shared" ref="F259:F262" si="67">IF(D259&lt;&gt;0,IF(E259/D259&gt;=100,"&gt;&gt;100",E259/D259*100),"-")</f>
        <v>123.54525189069723</v>
      </c>
    </row>
    <row r="260" spans="1:6" ht="12.75" customHeight="1" x14ac:dyDescent="0.2">
      <c r="A260" s="53">
        <v>3721</v>
      </c>
      <c r="B260" s="85" t="s">
        <v>560</v>
      </c>
      <c r="C260" s="50" t="s">
        <v>561</v>
      </c>
      <c r="D260" s="242">
        <v>848661.16</v>
      </c>
      <c r="E260" s="242">
        <v>984649.66</v>
      </c>
      <c r="F260" s="52">
        <f t="shared" si="67"/>
        <v>116.02388637651333</v>
      </c>
    </row>
    <row r="261" spans="1:6" ht="12.75" customHeight="1" x14ac:dyDescent="0.2">
      <c r="A261" s="53">
        <v>3722</v>
      </c>
      <c r="B261" s="85" t="s">
        <v>562</v>
      </c>
      <c r="C261" s="50" t="s">
        <v>563</v>
      </c>
      <c r="D261" s="242">
        <v>137579.51</v>
      </c>
      <c r="E261" s="242">
        <v>233803.86</v>
      </c>
      <c r="F261" s="52">
        <f t="shared" si="67"/>
        <v>169.94090181016054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1707992.13</v>
      </c>
      <c r="E263" s="51">
        <f t="shared" si="68"/>
        <v>2135037.16</v>
      </c>
      <c r="F263" s="52">
        <f t="shared" ref="F263:F267" si="69">IF(D263&lt;&gt;0,IF(E263/D263&gt;=100,"&gt;&gt;100",E263/D263*100),"-")</f>
        <v>125.002751622749</v>
      </c>
    </row>
    <row r="264" spans="1:6" ht="12.75" customHeight="1" x14ac:dyDescent="0.2">
      <c r="A264" s="53">
        <v>381</v>
      </c>
      <c r="B264" s="85" t="s">
        <v>568</v>
      </c>
      <c r="C264" s="50" t="s">
        <v>569</v>
      </c>
      <c r="D264" s="51">
        <f t="shared" ref="D264:E264" si="70">SUM(D265:D267)</f>
        <v>1432264.5</v>
      </c>
      <c r="E264" s="51">
        <f t="shared" si="70"/>
        <v>1705294.34</v>
      </c>
      <c r="F264" s="52">
        <f t="shared" si="69"/>
        <v>119.0628085803984</v>
      </c>
    </row>
    <row r="265" spans="1:6" ht="12.75" customHeight="1" x14ac:dyDescent="0.2">
      <c r="A265" s="53">
        <v>3811</v>
      </c>
      <c r="B265" s="85" t="s">
        <v>570</v>
      </c>
      <c r="C265" s="50" t="s">
        <v>571</v>
      </c>
      <c r="D265" s="242">
        <v>1432264.5</v>
      </c>
      <c r="E265" s="242">
        <v>1705294.34</v>
      </c>
      <c r="F265" s="52">
        <f t="shared" si="69"/>
        <v>119.0628085803984</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118349.15</v>
      </c>
      <c r="E268" s="51">
        <f t="shared" si="71"/>
        <v>137403.32</v>
      </c>
      <c r="F268" s="52">
        <f t="shared" ref="F268:F272" si="72">IF(D268&lt;&gt;0,IF(E268/D268&gt;=100,"&gt;&gt;100",E268/D268*100),"-")</f>
        <v>116.09996354008459</v>
      </c>
    </row>
    <row r="269" spans="1:6" ht="12.75" customHeight="1" x14ac:dyDescent="0.2">
      <c r="A269" s="53">
        <v>3821</v>
      </c>
      <c r="B269" s="85" t="s">
        <v>578</v>
      </c>
      <c r="C269" s="50" t="s">
        <v>579</v>
      </c>
      <c r="D269" s="242">
        <v>19908.419999999998</v>
      </c>
      <c r="E269" s="242">
        <v>18578.04</v>
      </c>
      <c r="F269" s="52">
        <f t="shared" si="72"/>
        <v>93.317500836329572</v>
      </c>
    </row>
    <row r="270" spans="1:6" ht="12.75" customHeight="1" x14ac:dyDescent="0.2">
      <c r="A270" s="53">
        <v>3822</v>
      </c>
      <c r="B270" s="85" t="s">
        <v>580</v>
      </c>
      <c r="C270" s="50" t="s">
        <v>581</v>
      </c>
      <c r="D270" s="242">
        <v>98440.73</v>
      </c>
      <c r="E270" s="242">
        <v>118825.28</v>
      </c>
      <c r="F270" s="52">
        <f t="shared" si="72"/>
        <v>120.70743481890067</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64983.29</v>
      </c>
      <c r="F273" s="52" t="str">
        <f t="shared" ref="F273:F284" si="74">IF(D273&lt;&gt;0,IF(E273/D273&gt;=100,"&gt;&gt;100",E273/D273*100),"-")</f>
        <v>-</v>
      </c>
    </row>
    <row r="274" spans="1:6" ht="12.75" customHeight="1" x14ac:dyDescent="0.2">
      <c r="A274" s="53">
        <v>3831</v>
      </c>
      <c r="B274" s="85" t="s">
        <v>588</v>
      </c>
      <c r="C274" s="50" t="s">
        <v>589</v>
      </c>
      <c r="D274" s="242">
        <v>0</v>
      </c>
      <c r="E274" s="242">
        <v>2968.56</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v>62014.73</v>
      </c>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157378.48000000001</v>
      </c>
      <c r="E279" s="51">
        <f t="shared" si="75"/>
        <v>227356.21000000002</v>
      </c>
      <c r="F279" s="52">
        <f t="shared" si="74"/>
        <v>144.46461168007215</v>
      </c>
    </row>
    <row r="280" spans="1:6" ht="24" x14ac:dyDescent="0.2">
      <c r="A280" s="53">
        <v>3861</v>
      </c>
      <c r="B280" s="85" t="s">
        <v>599</v>
      </c>
      <c r="C280" s="50" t="s">
        <v>600</v>
      </c>
      <c r="D280" s="242">
        <v>157378.48000000001</v>
      </c>
      <c r="E280" s="242">
        <v>155235.97</v>
      </c>
      <c r="F280" s="52">
        <f t="shared" si="74"/>
        <v>98.638625814660301</v>
      </c>
    </row>
    <row r="281" spans="1:6" ht="24" x14ac:dyDescent="0.2">
      <c r="A281" s="53">
        <v>3862</v>
      </c>
      <c r="B281" s="85" t="s">
        <v>601</v>
      </c>
      <c r="C281" s="50" t="s">
        <v>602</v>
      </c>
      <c r="D281" s="242">
        <v>0</v>
      </c>
      <c r="E281" s="242">
        <v>72120.240000000005</v>
      </c>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16483019.41</v>
      </c>
      <c r="E289" s="51">
        <f t="shared" si="79"/>
        <v>17462031.02</v>
      </c>
      <c r="F289" s="52">
        <f t="shared" si="76"/>
        <v>105.93951621149003</v>
      </c>
    </row>
    <row r="290" spans="1:6" ht="12.75" customHeight="1" x14ac:dyDescent="0.2">
      <c r="A290" s="53" t="s">
        <v>609</v>
      </c>
      <c r="B290" s="85" t="s">
        <v>620</v>
      </c>
      <c r="C290" s="50" t="s">
        <v>621</v>
      </c>
      <c r="D290" s="51">
        <f>IF(D6&gt;=D289,D6-D289,0)</f>
        <v>8148634.4200000018</v>
      </c>
      <c r="E290" s="51">
        <f>IF(E6&gt;=E289,E6-E289,0)</f>
        <v>2017841.450000003</v>
      </c>
      <c r="F290" s="52">
        <f t="shared" si="76"/>
        <v>24.762939972462313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23167490.059999999</v>
      </c>
      <c r="E292" s="242">
        <v>25061846.98</v>
      </c>
      <c r="F292" s="52">
        <f t="shared" si="76"/>
        <v>108.17678960946537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9339129.4600000009</v>
      </c>
      <c r="E294" s="242">
        <v>9187042.0099999998</v>
      </c>
      <c r="F294" s="52">
        <f t="shared" si="76"/>
        <v>98.371502925926876</v>
      </c>
    </row>
    <row r="295" spans="1:6" ht="24" x14ac:dyDescent="0.2">
      <c r="A295" s="53">
        <v>9661</v>
      </c>
      <c r="B295" s="85" t="s">
        <v>630</v>
      </c>
      <c r="C295" s="50" t="s">
        <v>631</v>
      </c>
      <c r="D295" s="242">
        <v>6192.97</v>
      </c>
      <c r="E295" s="242">
        <v>7485.6</v>
      </c>
      <c r="F295" s="52">
        <f t="shared" si="76"/>
        <v>120.87253773229969</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1204626.8599999999</v>
      </c>
      <c r="E298" s="51">
        <f t="shared" si="80"/>
        <v>1276281.3999999999</v>
      </c>
      <c r="F298" s="52">
        <f t="shared" ref="F298:F418" si="81">IF(D298&lt;&gt;0,IF(E298/D298&gt;=100,"&gt;&gt;100",E298/D298*100),"-")</f>
        <v>105.94827679668374</v>
      </c>
    </row>
    <row r="299" spans="1:6" ht="12.75" customHeight="1" x14ac:dyDescent="0.2">
      <c r="A299" s="53">
        <v>71</v>
      </c>
      <c r="B299" s="85" t="s">
        <v>637</v>
      </c>
      <c r="C299" s="50" t="s">
        <v>638</v>
      </c>
      <c r="D299" s="51">
        <f t="shared" ref="D299:E299" si="82">D300+D304</f>
        <v>399538.27</v>
      </c>
      <c r="E299" s="51">
        <f t="shared" si="82"/>
        <v>321926.64</v>
      </c>
      <c r="F299" s="52">
        <f t="shared" si="81"/>
        <v>80.57466935520344</v>
      </c>
    </row>
    <row r="300" spans="1:6" ht="24" x14ac:dyDescent="0.2">
      <c r="A300" s="53">
        <v>711</v>
      </c>
      <c r="B300" s="85" t="s">
        <v>639</v>
      </c>
      <c r="C300" s="50" t="s">
        <v>640</v>
      </c>
      <c r="D300" s="51">
        <f t="shared" ref="D300:E300" si="83">SUM(D301:D303)</f>
        <v>133427.91</v>
      </c>
      <c r="E300" s="51">
        <f t="shared" si="83"/>
        <v>55816.27</v>
      </c>
      <c r="F300" s="52">
        <f t="shared" si="81"/>
        <v>41.832529640912455</v>
      </c>
    </row>
    <row r="301" spans="1:6" ht="12.75" customHeight="1" x14ac:dyDescent="0.2">
      <c r="A301" s="53">
        <v>7111</v>
      </c>
      <c r="B301" s="85" t="s">
        <v>641</v>
      </c>
      <c r="C301" s="50" t="s">
        <v>642</v>
      </c>
      <c r="D301" s="242">
        <v>133427.91</v>
      </c>
      <c r="E301" s="242">
        <v>55816.27</v>
      </c>
      <c r="F301" s="52">
        <f t="shared" si="81"/>
        <v>41.832529640912455</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266110.36</v>
      </c>
      <c r="E304" s="51">
        <f t="shared" si="84"/>
        <v>266110.37</v>
      </c>
      <c r="F304" s="52">
        <f t="shared" si="81"/>
        <v>100.00000375783942</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266110.36</v>
      </c>
      <c r="E308" s="242">
        <v>266110.37</v>
      </c>
      <c r="F308" s="52">
        <f t="shared" si="81"/>
        <v>100.00000375783942</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805088.59</v>
      </c>
      <c r="E311" s="51">
        <f t="shared" si="85"/>
        <v>954354.76</v>
      </c>
      <c r="F311" s="52">
        <f t="shared" si="81"/>
        <v>118.54034100768959</v>
      </c>
    </row>
    <row r="312" spans="1:6" ht="12.75" customHeight="1" x14ac:dyDescent="0.2">
      <c r="A312" s="53">
        <v>721</v>
      </c>
      <c r="B312" s="85" t="s">
        <v>663</v>
      </c>
      <c r="C312" s="50" t="s">
        <v>664</v>
      </c>
      <c r="D312" s="51">
        <f t="shared" ref="D312:E312" si="86">SUM(D313:D316)</f>
        <v>804268.58</v>
      </c>
      <c r="E312" s="51">
        <f t="shared" si="86"/>
        <v>826912.72</v>
      </c>
      <c r="F312" s="52">
        <f t="shared" si="81"/>
        <v>102.81549479404006</v>
      </c>
    </row>
    <row r="313" spans="1:6" ht="12.75" customHeight="1" x14ac:dyDescent="0.2">
      <c r="A313" s="53">
        <v>7211</v>
      </c>
      <c r="B313" s="85" t="s">
        <v>665</v>
      </c>
      <c r="C313" s="50" t="s">
        <v>666</v>
      </c>
      <c r="D313" s="242">
        <v>804268.58</v>
      </c>
      <c r="E313" s="242">
        <v>826912.72</v>
      </c>
      <c r="F313" s="52">
        <f t="shared" si="81"/>
        <v>102.81549479404006</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11942.04</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v>11942.04</v>
      </c>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820.01</v>
      </c>
      <c r="E326" s="51">
        <f t="shared" si="88"/>
        <v>115500</v>
      </c>
      <c r="F326" s="52" t="str">
        <f t="shared" si="81"/>
        <v>&gt;&gt;100</v>
      </c>
    </row>
    <row r="327" spans="1:6" ht="12.75" customHeight="1" x14ac:dyDescent="0.2">
      <c r="A327" s="53">
        <v>7231</v>
      </c>
      <c r="B327" s="85" t="s">
        <v>693</v>
      </c>
      <c r="C327" s="50" t="s">
        <v>694</v>
      </c>
      <c r="D327" s="242">
        <v>820.01</v>
      </c>
      <c r="E327" s="242">
        <v>42000</v>
      </c>
      <c r="F327" s="52">
        <f t="shared" si="81"/>
        <v>5121.8887574541777</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v>73500</v>
      </c>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4463233.2100000009</v>
      </c>
      <c r="E350" s="51">
        <f t="shared" si="95"/>
        <v>4700604.74</v>
      </c>
      <c r="F350" s="52">
        <f t="shared" si="81"/>
        <v>105.3183761374638</v>
      </c>
    </row>
    <row r="351" spans="1:6" ht="12.75" customHeight="1" x14ac:dyDescent="0.2">
      <c r="A351" s="53">
        <v>41</v>
      </c>
      <c r="B351" s="85" t="s">
        <v>741</v>
      </c>
      <c r="C351" s="50" t="s">
        <v>742</v>
      </c>
      <c r="D351" s="51">
        <f t="shared" ref="D351:E351" si="96">D352+D356</f>
        <v>8918.9699999999993</v>
      </c>
      <c r="E351" s="51">
        <f t="shared" si="96"/>
        <v>16855.8</v>
      </c>
      <c r="F351" s="52">
        <f t="shared" si="81"/>
        <v>188.98819034036444</v>
      </c>
    </row>
    <row r="352" spans="1:6" ht="12.75" customHeight="1" x14ac:dyDescent="0.2">
      <c r="A352" s="53">
        <v>411</v>
      </c>
      <c r="B352" s="85" t="s">
        <v>743</v>
      </c>
      <c r="C352" s="50" t="s">
        <v>744</v>
      </c>
      <c r="D352" s="51">
        <f t="shared" ref="D352:E352" si="97">SUM(D353:D355)</f>
        <v>8918.9699999999993</v>
      </c>
      <c r="E352" s="51">
        <f t="shared" si="97"/>
        <v>16855.8</v>
      </c>
      <c r="F352" s="52">
        <f t="shared" si="81"/>
        <v>188.98819034036444</v>
      </c>
    </row>
    <row r="353" spans="1:6" ht="12.75" customHeight="1" x14ac:dyDescent="0.2">
      <c r="A353" s="53">
        <v>4111</v>
      </c>
      <c r="B353" s="85" t="s">
        <v>641</v>
      </c>
      <c r="C353" s="50" t="s">
        <v>745</v>
      </c>
      <c r="D353" s="242">
        <v>8918.9699999999993</v>
      </c>
      <c r="E353" s="242">
        <v>16855.8</v>
      </c>
      <c r="F353" s="52">
        <f t="shared" si="81"/>
        <v>188.98819034036444</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4413435.580000001</v>
      </c>
      <c r="E363" s="51">
        <f t="shared" si="99"/>
        <v>4646466.4400000004</v>
      </c>
      <c r="F363" s="52">
        <f t="shared" si="81"/>
        <v>105.28003311198211</v>
      </c>
    </row>
    <row r="364" spans="1:6" ht="12.75" customHeight="1" x14ac:dyDescent="0.2">
      <c r="A364" s="53">
        <v>421</v>
      </c>
      <c r="B364" s="85" t="s">
        <v>759</v>
      </c>
      <c r="C364" s="50" t="s">
        <v>760</v>
      </c>
      <c r="D364" s="51">
        <f t="shared" ref="D364:E364" si="100">SUM(D365:D368)</f>
        <v>4175399.0100000002</v>
      </c>
      <c r="E364" s="51">
        <f t="shared" si="100"/>
        <v>3659633.36</v>
      </c>
      <c r="F364" s="52">
        <f t="shared" si="81"/>
        <v>87.647512279311471</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3509004.74</v>
      </c>
      <c r="E366" s="242">
        <v>119113.39</v>
      </c>
      <c r="F366" s="52">
        <f t="shared" si="81"/>
        <v>3.3945063864462033</v>
      </c>
    </row>
    <row r="367" spans="1:6" ht="12.75" customHeight="1" x14ac:dyDescent="0.2">
      <c r="A367" s="53">
        <v>4213</v>
      </c>
      <c r="B367" s="85" t="s">
        <v>669</v>
      </c>
      <c r="C367" s="50" t="s">
        <v>763</v>
      </c>
      <c r="D367" s="242">
        <v>128848.93</v>
      </c>
      <c r="E367" s="242">
        <v>362493.17</v>
      </c>
      <c r="F367" s="52">
        <f t="shared" si="81"/>
        <v>281.33192103341486</v>
      </c>
    </row>
    <row r="368" spans="1:6" ht="12.75" customHeight="1" x14ac:dyDescent="0.2">
      <c r="A368" s="53">
        <v>4214</v>
      </c>
      <c r="B368" s="85" t="s">
        <v>671</v>
      </c>
      <c r="C368" s="50" t="s">
        <v>764</v>
      </c>
      <c r="D368" s="242">
        <v>537545.34</v>
      </c>
      <c r="E368" s="242">
        <v>3178026.8</v>
      </c>
      <c r="F368" s="52">
        <f t="shared" si="81"/>
        <v>591.21092929575013</v>
      </c>
    </row>
    <row r="369" spans="1:6" ht="12.75" customHeight="1" x14ac:dyDescent="0.2">
      <c r="A369" s="53">
        <v>422</v>
      </c>
      <c r="B369" s="85" t="s">
        <v>765</v>
      </c>
      <c r="C369" s="50" t="s">
        <v>766</v>
      </c>
      <c r="D369" s="51">
        <f t="shared" ref="D369:E369" si="101">SUM(D370:D377)</f>
        <v>165097.09</v>
      </c>
      <c r="E369" s="51">
        <f t="shared" si="101"/>
        <v>847735.96</v>
      </c>
      <c r="F369" s="52">
        <f t="shared" si="81"/>
        <v>513.47722724852383</v>
      </c>
    </row>
    <row r="370" spans="1:6" ht="12.75" customHeight="1" x14ac:dyDescent="0.2">
      <c r="A370" s="53">
        <v>4221</v>
      </c>
      <c r="B370" s="85" t="s">
        <v>675</v>
      </c>
      <c r="C370" s="50" t="s">
        <v>767</v>
      </c>
      <c r="D370" s="242">
        <v>63773.07</v>
      </c>
      <c r="E370" s="242">
        <v>12009.98</v>
      </c>
      <c r="F370" s="52">
        <f t="shared" si="81"/>
        <v>18.832369211643723</v>
      </c>
    </row>
    <row r="371" spans="1:6" ht="12.75" customHeight="1" x14ac:dyDescent="0.2">
      <c r="A371" s="53">
        <v>4222</v>
      </c>
      <c r="B371" s="85" t="s">
        <v>768</v>
      </c>
      <c r="C371" s="50" t="s">
        <v>769</v>
      </c>
      <c r="D371" s="242">
        <v>9491.33</v>
      </c>
      <c r="E371" s="242">
        <v>15240.74</v>
      </c>
      <c r="F371" s="52">
        <f t="shared" si="81"/>
        <v>160.57538827540503</v>
      </c>
    </row>
    <row r="372" spans="1:6" ht="12.75" customHeight="1" x14ac:dyDescent="0.2">
      <c r="A372" s="53">
        <v>4223</v>
      </c>
      <c r="B372" s="85" t="s">
        <v>679</v>
      </c>
      <c r="C372" s="50" t="s">
        <v>770</v>
      </c>
      <c r="D372" s="242">
        <v>7644.83</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21998.799999999999</v>
      </c>
      <c r="F374" s="52" t="str">
        <f t="shared" si="81"/>
        <v>-</v>
      </c>
    </row>
    <row r="375" spans="1:6" ht="12.75" customHeight="1" x14ac:dyDescent="0.2">
      <c r="A375" s="53">
        <v>4226</v>
      </c>
      <c r="B375" s="85" t="s">
        <v>685</v>
      </c>
      <c r="C375" s="50" t="s">
        <v>773</v>
      </c>
      <c r="D375" s="242">
        <v>36419.64</v>
      </c>
      <c r="E375" s="242">
        <v>32097.82</v>
      </c>
      <c r="F375" s="52">
        <f t="shared" si="81"/>
        <v>88.133270949410814</v>
      </c>
    </row>
    <row r="376" spans="1:6" ht="12.75" customHeight="1" x14ac:dyDescent="0.2">
      <c r="A376" s="53">
        <v>4227</v>
      </c>
      <c r="B376" s="232" t="s">
        <v>687</v>
      </c>
      <c r="C376" s="50" t="s">
        <v>774</v>
      </c>
      <c r="D376" s="242">
        <v>47768.22</v>
      </c>
      <c r="E376" s="242">
        <v>766388.62</v>
      </c>
      <c r="F376" s="52">
        <f t="shared" si="81"/>
        <v>1604.3901573054218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72939.48</v>
      </c>
      <c r="E391" s="51">
        <f t="shared" si="105"/>
        <v>139097.12</v>
      </c>
      <c r="F391" s="52">
        <f t="shared" si="81"/>
        <v>190.70209987787138</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72939.48</v>
      </c>
      <c r="E394" s="242">
        <v>139097.12</v>
      </c>
      <c r="F394" s="52">
        <f t="shared" si="81"/>
        <v>190.70209987787138</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40878.660000000003</v>
      </c>
      <c r="E402" s="51">
        <f t="shared" si="109"/>
        <v>37282.5</v>
      </c>
      <c r="F402" s="52">
        <f t="shared" si="81"/>
        <v>91.20284275463041</v>
      </c>
    </row>
    <row r="403" spans="1:6" ht="12.75" customHeight="1" x14ac:dyDescent="0.2">
      <c r="A403" s="53">
        <v>451</v>
      </c>
      <c r="B403" s="85" t="s">
        <v>812</v>
      </c>
      <c r="C403" s="50" t="s">
        <v>813</v>
      </c>
      <c r="D403" s="242">
        <v>40878.660000000003</v>
      </c>
      <c r="E403" s="242">
        <v>37282.5</v>
      </c>
      <c r="F403" s="52">
        <f t="shared" si="81"/>
        <v>91.20284275463041</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3258606.350000001</v>
      </c>
      <c r="E408" s="51">
        <f t="shared" si="111"/>
        <v>3424323.3400000003</v>
      </c>
      <c r="F408" s="52">
        <f t="shared" si="81"/>
        <v>105.08551731018383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19489699.66</v>
      </c>
      <c r="E410" s="242">
        <v>16459141.41</v>
      </c>
      <c r="F410" s="52">
        <f t="shared" si="81"/>
        <v>84.45046202420545</v>
      </c>
    </row>
    <row r="411" spans="1:6" ht="12.75" customHeight="1" x14ac:dyDescent="0.2">
      <c r="A411" s="53">
        <v>97</v>
      </c>
      <c r="B411" s="85" t="s">
        <v>828</v>
      </c>
      <c r="C411" s="50" t="s">
        <v>829</v>
      </c>
      <c r="D411" s="242">
        <v>263034.03000000003</v>
      </c>
      <c r="E411" s="242">
        <v>151256.32999999999</v>
      </c>
      <c r="F411" s="52">
        <f t="shared" si="81"/>
        <v>57.504471949884191</v>
      </c>
    </row>
    <row r="412" spans="1:6" ht="12.75" customHeight="1" x14ac:dyDescent="0.2">
      <c r="A412" s="53" t="s">
        <v>609</v>
      </c>
      <c r="B412" s="85" t="s">
        <v>830</v>
      </c>
      <c r="C412" s="50" t="s">
        <v>831</v>
      </c>
      <c r="D412" s="51">
        <f>D6+D298</f>
        <v>25836280.690000001</v>
      </c>
      <c r="E412" s="51">
        <f>E6+E298</f>
        <v>20756153.870000001</v>
      </c>
      <c r="F412" s="52">
        <f t="shared" si="81"/>
        <v>80.337236303651565</v>
      </c>
    </row>
    <row r="413" spans="1:6" ht="12.75" customHeight="1" x14ac:dyDescent="0.2">
      <c r="A413" s="53" t="s">
        <v>609</v>
      </c>
      <c r="B413" s="85" t="s">
        <v>832</v>
      </c>
      <c r="C413" s="50" t="s">
        <v>833</v>
      </c>
      <c r="D413" s="51">
        <f t="shared" ref="D413:E413" si="112">D289+D350</f>
        <v>20946252.620000001</v>
      </c>
      <c r="E413" s="51">
        <f t="shared" si="112"/>
        <v>22162635.759999998</v>
      </c>
      <c r="F413" s="52">
        <f t="shared" si="81"/>
        <v>105.80716351543742</v>
      </c>
    </row>
    <row r="414" spans="1:6" ht="12.75" customHeight="1" x14ac:dyDescent="0.2">
      <c r="A414" s="53" t="s">
        <v>609</v>
      </c>
      <c r="B414" s="85" t="s">
        <v>834</v>
      </c>
      <c r="C414" s="50" t="s">
        <v>835</v>
      </c>
      <c r="D414" s="51">
        <f t="shared" ref="D414:E414" si="113">IF(D412&gt;=D413,D412-D413,0)</f>
        <v>4890028.07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1406481.8899999969</v>
      </c>
      <c r="F415" s="52" t="str">
        <f t="shared" si="81"/>
        <v>-</v>
      </c>
    </row>
    <row r="416" spans="1:6" ht="12.75" customHeight="1" x14ac:dyDescent="0.2">
      <c r="A416" s="60" t="s">
        <v>838</v>
      </c>
      <c r="B416" s="232" t="s">
        <v>839</v>
      </c>
      <c r="C416" s="61" t="s">
        <v>840</v>
      </c>
      <c r="D416" s="51">
        <f t="shared" ref="D416:E416" si="115">IF(D292-D293+D409-D410&gt;=0,D292-D293+D409-D410,0)</f>
        <v>3677790.3999999985</v>
      </c>
      <c r="E416" s="51">
        <f t="shared" si="115"/>
        <v>8602705.5700000003</v>
      </c>
      <c r="F416" s="52">
        <f t="shared" si="81"/>
        <v>233.90962057000323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9602163.4900000002</v>
      </c>
      <c r="E418" s="62">
        <f t="shared" si="117"/>
        <v>9338298.3399999999</v>
      </c>
      <c r="F418" s="57">
        <f t="shared" si="81"/>
        <v>97.252023981108024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74095.759999999995</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74095.759999999995</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54187.34</v>
      </c>
      <c r="F427" s="52" t="str">
        <f t="shared" si="119"/>
        <v>-</v>
      </c>
    </row>
    <row r="428" spans="1:6" ht="24" x14ac:dyDescent="0.2">
      <c r="A428" s="53">
        <v>8121</v>
      </c>
      <c r="B428" s="232" t="s">
        <v>863</v>
      </c>
      <c r="C428" s="50" t="s">
        <v>864</v>
      </c>
      <c r="D428" s="242">
        <v>0</v>
      </c>
      <c r="E428" s="242">
        <v>54187.34</v>
      </c>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19908.419999999998</v>
      </c>
      <c r="F455" s="52" t="str">
        <f t="shared" si="119"/>
        <v>-</v>
      </c>
    </row>
    <row r="456" spans="1:6" ht="24" x14ac:dyDescent="0.2">
      <c r="A456" s="53" t="s">
        <v>919</v>
      </c>
      <c r="B456" s="232" t="s">
        <v>920</v>
      </c>
      <c r="C456" s="50" t="s">
        <v>919</v>
      </c>
      <c r="D456" s="242">
        <v>0</v>
      </c>
      <c r="E456" s="242">
        <v>19908.419999999998</v>
      </c>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244603.33000000002</v>
      </c>
      <c r="E528" s="51">
        <f t="shared" si="148"/>
        <v>107778.08</v>
      </c>
      <c r="F528" s="52">
        <f t="shared" si="119"/>
        <v>44.062392772821198</v>
      </c>
    </row>
    <row r="529" spans="1:6" ht="24" x14ac:dyDescent="0.2">
      <c r="A529" s="53">
        <v>51</v>
      </c>
      <c r="B529" s="85" t="s">
        <v>1065</v>
      </c>
      <c r="C529" s="50" t="s">
        <v>1066</v>
      </c>
      <c r="D529" s="51">
        <f t="shared" ref="D529:E529" si="149">D530+D535+D538+D542+D543+D550+D555+D563</f>
        <v>222701.01</v>
      </c>
      <c r="E529" s="51">
        <f t="shared" si="149"/>
        <v>86000</v>
      </c>
      <c r="F529" s="52">
        <f t="shared" si="119"/>
        <v>38.616798370155571</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222701.01</v>
      </c>
      <c r="E535" s="51">
        <f t="shared" si="151"/>
        <v>66000</v>
      </c>
      <c r="F535" s="52">
        <f t="shared" si="119"/>
        <v>29.636147586398458</v>
      </c>
    </row>
    <row r="536" spans="1:6" ht="24" x14ac:dyDescent="0.2">
      <c r="A536" s="53">
        <v>5121</v>
      </c>
      <c r="B536" s="85" t="s">
        <v>1079</v>
      </c>
      <c r="C536" s="50" t="s">
        <v>1080</v>
      </c>
      <c r="D536" s="242">
        <v>222701.01</v>
      </c>
      <c r="E536" s="242">
        <v>66000</v>
      </c>
      <c r="F536" s="52">
        <f t="shared" si="119"/>
        <v>29.636147586398458</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20000</v>
      </c>
      <c r="F563" s="52" t="str">
        <f t="shared" si="119"/>
        <v>-</v>
      </c>
    </row>
    <row r="564" spans="1:6" ht="12.75" customHeight="1" x14ac:dyDescent="0.2">
      <c r="A564" s="53" t="s">
        <v>1135</v>
      </c>
      <c r="B564" s="85" t="s">
        <v>1136</v>
      </c>
      <c r="C564" s="50" t="s">
        <v>1135</v>
      </c>
      <c r="D564" s="242">
        <v>0</v>
      </c>
      <c r="E564" s="242">
        <v>20000</v>
      </c>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21902.32</v>
      </c>
      <c r="E593" s="51">
        <f t="shared" si="167"/>
        <v>21778.080000000002</v>
      </c>
      <c r="F593" s="52">
        <f t="shared" si="119"/>
        <v>99.432754155724155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21902.32</v>
      </c>
      <c r="E603" s="51">
        <f t="shared" si="170"/>
        <v>21778.080000000002</v>
      </c>
      <c r="F603" s="52">
        <f t="shared" si="119"/>
        <v>99.432754155724155</v>
      </c>
    </row>
    <row r="604" spans="1:6" ht="12.75" customHeight="1" x14ac:dyDescent="0.2">
      <c r="A604" s="53">
        <v>5431</v>
      </c>
      <c r="B604" s="85" t="s">
        <v>1206</v>
      </c>
      <c r="C604" s="50" t="s">
        <v>1207</v>
      </c>
      <c r="D604" s="242">
        <v>21902.32</v>
      </c>
      <c r="E604" s="242">
        <v>21778.080000000002</v>
      </c>
      <c r="F604" s="52">
        <f t="shared" si="119"/>
        <v>99.432754155724155</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244603.33000000002</v>
      </c>
      <c r="E636" s="51">
        <f t="shared" si="179"/>
        <v>33682.320000000007</v>
      </c>
      <c r="F636" s="52">
        <f t="shared" si="119"/>
        <v>13.770180479554389</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407797.83</v>
      </c>
      <c r="E638" s="242">
        <v>652401.17000000004</v>
      </c>
      <c r="F638" s="52">
        <f t="shared" si="119"/>
        <v>159.98152074521829</v>
      </c>
    </row>
    <row r="639" spans="1:6" ht="12.75" customHeight="1" x14ac:dyDescent="0.2">
      <c r="A639" s="53" t="s">
        <v>609</v>
      </c>
      <c r="B639" s="85" t="s">
        <v>1276</v>
      </c>
      <c r="C639" s="50" t="s">
        <v>1277</v>
      </c>
      <c r="D639" s="51">
        <f t="shared" ref="D639:E639" si="180">D412+D420</f>
        <v>25836280.690000001</v>
      </c>
      <c r="E639" s="51">
        <f t="shared" si="180"/>
        <v>20830249.630000003</v>
      </c>
      <c r="F639" s="52">
        <f t="shared" si="119"/>
        <v>80.624025880251423</v>
      </c>
    </row>
    <row r="640" spans="1:6" ht="12.75" customHeight="1" x14ac:dyDescent="0.2">
      <c r="A640" s="53" t="s">
        <v>609</v>
      </c>
      <c r="B640" s="85" t="s">
        <v>1278</v>
      </c>
      <c r="C640" s="50" t="s">
        <v>1279</v>
      </c>
      <c r="D640" s="51">
        <f t="shared" ref="D640:E640" si="181">D413+D528</f>
        <v>21190855.949999999</v>
      </c>
      <c r="E640" s="51">
        <f t="shared" si="181"/>
        <v>22270413.839999996</v>
      </c>
      <c r="F640" s="52">
        <f t="shared" si="119"/>
        <v>105.09445155281705</v>
      </c>
    </row>
    <row r="641" spans="1:6" ht="12.75" customHeight="1" x14ac:dyDescent="0.2">
      <c r="A641" s="53" t="s">
        <v>609</v>
      </c>
      <c r="B641" s="85" t="s">
        <v>1280</v>
      </c>
      <c r="C641" s="50" t="s">
        <v>1281</v>
      </c>
      <c r="D641" s="51">
        <f t="shared" ref="D641:E641" si="182">IF(D639&gt;=D640,D639-D640,0)</f>
        <v>4645424.7400000021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1440164.2099999934</v>
      </c>
      <c r="F642" s="52" t="str">
        <f t="shared" si="119"/>
        <v>-</v>
      </c>
    </row>
    <row r="643" spans="1:6" ht="24" x14ac:dyDescent="0.2">
      <c r="A643" s="60" t="s">
        <v>1284</v>
      </c>
      <c r="B643" s="85" t="s">
        <v>1285</v>
      </c>
      <c r="C643" s="61" t="s">
        <v>1284</v>
      </c>
      <c r="D643" s="51">
        <f t="shared" ref="D643:E643" si="184">IF(D416-D417+D637-D638&gt;=0,D416-D417+D637-D638,0)</f>
        <v>3269992.5699999984</v>
      </c>
      <c r="E643" s="51">
        <f t="shared" si="184"/>
        <v>7950304.4000000004</v>
      </c>
      <c r="F643" s="52">
        <f t="shared" si="119"/>
        <v>243.12912735456166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7915417.3100000005</v>
      </c>
      <c r="E645" s="51">
        <f t="shared" si="186"/>
        <v>6510140.1900000069</v>
      </c>
      <c r="F645" s="52">
        <f t="shared" si="119"/>
        <v>82.246329347353225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5129005.66</v>
      </c>
      <c r="E649" s="242">
        <v>8678310.3900000006</v>
      </c>
      <c r="F649" s="52">
        <f t="shared" ref="F649:F724" si="188">IF(D649&lt;&gt;0,IF(E649/D649&gt;=100,"&gt;&gt;100",E649/D649*100),"-")</f>
        <v>169.20063975909125</v>
      </c>
    </row>
    <row r="650" spans="1:6" ht="12.75" customHeight="1" x14ac:dyDescent="0.2">
      <c r="A650" s="53" t="s">
        <v>1297</v>
      </c>
      <c r="B650" s="85" t="s">
        <v>1298</v>
      </c>
      <c r="C650" s="50" t="s">
        <v>1297</v>
      </c>
      <c r="D650" s="242">
        <v>32113220.829999998</v>
      </c>
      <c r="E650" s="242">
        <v>27012590.25</v>
      </c>
      <c r="F650" s="52">
        <f t="shared" si="188"/>
        <v>84.116726855267615</v>
      </c>
    </row>
    <row r="651" spans="1:6" ht="12.75" customHeight="1" x14ac:dyDescent="0.2">
      <c r="A651" s="53" t="s">
        <v>1299</v>
      </c>
      <c r="B651" s="85" t="s">
        <v>1300</v>
      </c>
      <c r="C651" s="50" t="s">
        <v>1299</v>
      </c>
      <c r="D651" s="242">
        <v>28563916.109999999</v>
      </c>
      <c r="E651" s="242">
        <v>28140046.219999999</v>
      </c>
      <c r="F651" s="52">
        <f t="shared" si="188"/>
        <v>98.516065204898112</v>
      </c>
    </row>
    <row r="652" spans="1:6" ht="24" x14ac:dyDescent="0.2">
      <c r="A652" s="53">
        <v>11</v>
      </c>
      <c r="B652" s="85" t="s">
        <v>1301</v>
      </c>
      <c r="C652" s="50" t="s">
        <v>1302</v>
      </c>
      <c r="D652" s="51">
        <f t="shared" ref="D652:E652" si="189">+D649+D650-D651</f>
        <v>8678310.3799999952</v>
      </c>
      <c r="E652" s="51">
        <f t="shared" si="189"/>
        <v>7550854.4200000018</v>
      </c>
      <c r="F652" s="52">
        <f t="shared" si="188"/>
        <v>87.008347124823686</v>
      </c>
    </row>
    <row r="653" spans="1:6" ht="24" x14ac:dyDescent="0.2">
      <c r="A653" s="53" t="s">
        <v>609</v>
      </c>
      <c r="B653" s="85" t="s">
        <v>1303</v>
      </c>
      <c r="C653" s="50" t="s">
        <v>1304</v>
      </c>
      <c r="D653" s="262">
        <v>99</v>
      </c>
      <c r="E653" s="262">
        <v>95</v>
      </c>
      <c r="F653" s="52">
        <f t="shared" si="188"/>
        <v>95.959595959595958</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93</v>
      </c>
      <c r="E655" s="262">
        <v>89</v>
      </c>
      <c r="F655" s="52">
        <f t="shared" si="188"/>
        <v>95.6989247311828</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104549.82</v>
      </c>
      <c r="E657" s="242">
        <v>4159284.19</v>
      </c>
      <c r="F657" s="52">
        <f t="shared" si="188"/>
        <v>3978.2796278367568</v>
      </c>
    </row>
    <row r="658" spans="1:6" ht="12.75" customHeight="1" x14ac:dyDescent="0.2">
      <c r="A658" s="53">
        <v>61315</v>
      </c>
      <c r="B658" s="85" t="s">
        <v>1314</v>
      </c>
      <c r="C658" s="50" t="s">
        <v>1315</v>
      </c>
      <c r="D658" s="242">
        <v>4020.12</v>
      </c>
      <c r="E658" s="242">
        <v>3599.24</v>
      </c>
      <c r="F658" s="52">
        <f t="shared" si="188"/>
        <v>89.530660776295235</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154.32</v>
      </c>
      <c r="E660" s="242">
        <v>16.61</v>
      </c>
      <c r="F660" s="52">
        <f t="shared" si="188"/>
        <v>10.763348885432865</v>
      </c>
    </row>
    <row r="661" spans="1:6" ht="12.75" customHeight="1" x14ac:dyDescent="0.2">
      <c r="A661" s="53">
        <v>63311</v>
      </c>
      <c r="B661" s="85" t="s">
        <v>1320</v>
      </c>
      <c r="C661" s="50" t="s">
        <v>1321</v>
      </c>
      <c r="D661" s="242">
        <v>7075530.4100000001</v>
      </c>
      <c r="E661" s="242">
        <v>5997671.5599999996</v>
      </c>
      <c r="F661" s="52">
        <f t="shared" si="188"/>
        <v>84.766387994366625</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26080.03</v>
      </c>
      <c r="E663" s="242">
        <v>26344.02</v>
      </c>
      <c r="F663" s="52">
        <f t="shared" si="188"/>
        <v>101.01223043071654</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2846310.43</v>
      </c>
      <c r="E665" s="242">
        <v>2675012.29</v>
      </c>
      <c r="F665" s="52">
        <f t="shared" si="188"/>
        <v>93.981747802540283</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48025.06</v>
      </c>
      <c r="E669" s="242">
        <v>53898.52</v>
      </c>
      <c r="F669" s="52">
        <f t="shared" si="188"/>
        <v>112.22998992609274</v>
      </c>
    </row>
    <row r="670" spans="1:6" ht="12.75" customHeight="1" x14ac:dyDescent="0.2">
      <c r="A670" s="53">
        <v>63415</v>
      </c>
      <c r="B670" s="85" t="s">
        <v>1338</v>
      </c>
      <c r="C670" s="50" t="s">
        <v>1339</v>
      </c>
      <c r="D670" s="242">
        <v>65829.62</v>
      </c>
      <c r="E670" s="242">
        <v>36065.1</v>
      </c>
      <c r="F670" s="52">
        <f t="shared" si="188"/>
        <v>54.785520560501489</v>
      </c>
    </row>
    <row r="671" spans="1:6" ht="24" x14ac:dyDescent="0.2">
      <c r="A671" s="53">
        <v>63416</v>
      </c>
      <c r="B671" s="232" t="s">
        <v>1340</v>
      </c>
      <c r="C671" s="50" t="s">
        <v>1341</v>
      </c>
      <c r="D671" s="242">
        <v>205348.54</v>
      </c>
      <c r="E671" s="242">
        <v>212947.91</v>
      </c>
      <c r="F671" s="52">
        <f t="shared" si="188"/>
        <v>103.70071781372295</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75038.16</v>
      </c>
      <c r="E673" s="242">
        <v>192587.4</v>
      </c>
      <c r="F673" s="52">
        <f t="shared" si="188"/>
        <v>256.65261514941193</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105800.46</v>
      </c>
      <c r="E694" s="242">
        <v>368602.35</v>
      </c>
      <c r="F694" s="52">
        <f t="shared" si="188"/>
        <v>348.39390112292512</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5436123.0800000001</v>
      </c>
      <c r="E698" s="242">
        <v>514766.96</v>
      </c>
      <c r="F698" s="52">
        <f t="shared" si="188"/>
        <v>9.4693764733524031</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21477.200000000001</v>
      </c>
      <c r="E712" s="242">
        <v>7218.02</v>
      </c>
      <c r="F712" s="52">
        <f t="shared" si="188"/>
        <v>33.6078259735906</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1327.23</v>
      </c>
      <c r="E716" s="242">
        <v>1400</v>
      </c>
      <c r="F716" s="52">
        <f t="shared" si="188"/>
        <v>105.4828477355093</v>
      </c>
    </row>
    <row r="717" spans="1:6" ht="12.75" customHeight="1" x14ac:dyDescent="0.2">
      <c r="A717" s="53">
        <v>31215</v>
      </c>
      <c r="B717" s="85" t="s">
        <v>1414</v>
      </c>
      <c r="C717" s="50" t="s">
        <v>1415</v>
      </c>
      <c r="D717" s="242">
        <v>1592.67</v>
      </c>
      <c r="E717" s="242">
        <v>796.34</v>
      </c>
      <c r="F717" s="52">
        <f t="shared" si="188"/>
        <v>50.00031393822951</v>
      </c>
    </row>
    <row r="718" spans="1:6" ht="12.75" customHeight="1" x14ac:dyDescent="0.2">
      <c r="A718" s="53">
        <v>32121</v>
      </c>
      <c r="B718" s="85" t="s">
        <v>1416</v>
      </c>
      <c r="C718" s="50" t="s">
        <v>1417</v>
      </c>
      <c r="D718" s="242">
        <v>13693.54</v>
      </c>
      <c r="E718" s="242">
        <v>12075.61</v>
      </c>
      <c r="F718" s="52">
        <f t="shared" si="188"/>
        <v>88.18472067850972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10919.22</v>
      </c>
      <c r="E720" s="242">
        <v>7452.54</v>
      </c>
      <c r="F720" s="52">
        <f t="shared" si="188"/>
        <v>68.251578409446836</v>
      </c>
    </row>
    <row r="721" spans="1:6" ht="12.75" customHeight="1" x14ac:dyDescent="0.2">
      <c r="A721" s="53" t="s">
        <v>1422</v>
      </c>
      <c r="B721" s="85" t="s">
        <v>1423</v>
      </c>
      <c r="C721" s="50" t="s">
        <v>1422</v>
      </c>
      <c r="D721" s="242">
        <v>6053.4</v>
      </c>
      <c r="E721" s="242">
        <v>11782.47</v>
      </c>
      <c r="F721" s="52">
        <f t="shared" si="188"/>
        <v>194.64218455743881</v>
      </c>
    </row>
    <row r="722" spans="1:6" ht="12.75" customHeight="1" x14ac:dyDescent="0.2">
      <c r="A722" s="53" t="s">
        <v>1424</v>
      </c>
      <c r="B722" s="85" t="s">
        <v>1425</v>
      </c>
      <c r="C722" s="50" t="s">
        <v>1424</v>
      </c>
      <c r="D722" s="242">
        <v>5315</v>
      </c>
      <c r="E722" s="242">
        <v>15422.52</v>
      </c>
      <c r="F722" s="52">
        <f t="shared" si="188"/>
        <v>290.16970837253058</v>
      </c>
    </row>
    <row r="723" spans="1:6" ht="12.75" customHeight="1" x14ac:dyDescent="0.2">
      <c r="A723" s="53" t="s">
        <v>1426</v>
      </c>
      <c r="B723" s="85" t="s">
        <v>1427</v>
      </c>
      <c r="C723" s="50" t="s">
        <v>1426</v>
      </c>
      <c r="D723" s="242">
        <v>12043.01</v>
      </c>
      <c r="E723" s="242"/>
      <c r="F723" s="52">
        <f t="shared" si="188"/>
        <v>0</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40732.22</v>
      </c>
      <c r="E725" s="242">
        <v>40780.800000000003</v>
      </c>
      <c r="F725" s="52">
        <f t="shared" ref="F725:F979" si="190">IF(D725&lt;&gt;0,IF(E725/D725&gt;=100,"&gt;&gt;100",E725/D725*100),"-")</f>
        <v>100.11926676228302</v>
      </c>
    </row>
    <row r="726" spans="1:6" ht="12.75" customHeight="1" x14ac:dyDescent="0.2">
      <c r="A726" s="53" t="s">
        <v>1432</v>
      </c>
      <c r="B726" s="85" t="s">
        <v>1433</v>
      </c>
      <c r="C726" s="50" t="s">
        <v>1432</v>
      </c>
      <c r="D726" s="242">
        <v>2293.4499999999998</v>
      </c>
      <c r="E726" s="242">
        <v>2293</v>
      </c>
      <c r="F726" s="52">
        <f t="shared" si="190"/>
        <v>99.980378905142913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132722.81</v>
      </c>
      <c r="E759" s="242">
        <v>148011.62</v>
      </c>
      <c r="F759" s="52">
        <f t="shared" si="190"/>
        <v>111.51935375690132</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351814</v>
      </c>
      <c r="E768" s="242"/>
      <c r="F768" s="52">
        <f t="shared" si="190"/>
        <v>0</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417037.42</v>
      </c>
      <c r="E816" s="242">
        <v>480247.05</v>
      </c>
      <c r="F816" s="52">
        <f t="shared" si="190"/>
        <v>115.15682453627304</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233372.06</v>
      </c>
      <c r="E819" s="242">
        <v>253635.72</v>
      </c>
      <c r="F819" s="52">
        <f t="shared" si="190"/>
        <v>108.68298458692955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181432.08</v>
      </c>
      <c r="E821" s="242">
        <v>220473.61</v>
      </c>
      <c r="F821" s="52">
        <f t="shared" si="190"/>
        <v>121.51853740529239</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16819.599999999999</v>
      </c>
      <c r="E823" s="242">
        <v>30293.279999999999</v>
      </c>
      <c r="F823" s="52">
        <f t="shared" si="190"/>
        <v>180.10701800280626</v>
      </c>
    </row>
    <row r="824" spans="1:6" ht="12.75" customHeight="1" x14ac:dyDescent="0.2">
      <c r="A824" s="53">
        <v>37221</v>
      </c>
      <c r="B824" s="85" t="s">
        <v>1628</v>
      </c>
      <c r="C824" s="50" t="s">
        <v>1629</v>
      </c>
      <c r="D824" s="242">
        <v>60486.92</v>
      </c>
      <c r="E824" s="242">
        <v>150351.45000000001</v>
      </c>
      <c r="F824" s="52">
        <f t="shared" si="190"/>
        <v>248.56853349451421</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77092.59</v>
      </c>
      <c r="E828" s="242">
        <v>83452.41</v>
      </c>
      <c r="F828" s="52">
        <f t="shared" si="190"/>
        <v>108.24958663342352</v>
      </c>
    </row>
    <row r="829" spans="1:6" ht="12.75" customHeight="1" x14ac:dyDescent="0.2">
      <c r="A829" s="53">
        <v>38117</v>
      </c>
      <c r="B829" s="85" t="s">
        <v>1637</v>
      </c>
      <c r="C829" s="50" t="s">
        <v>1638</v>
      </c>
      <c r="D829" s="242">
        <v>23741.83</v>
      </c>
      <c r="E829" s="242">
        <v>27700</v>
      </c>
      <c r="F829" s="52">
        <f t="shared" si="190"/>
        <v>116.67171401699025</v>
      </c>
    </row>
    <row r="830" spans="1:6" ht="12.75" customHeight="1" x14ac:dyDescent="0.2">
      <c r="A830" s="53">
        <v>38612</v>
      </c>
      <c r="B830" s="85" t="s">
        <v>1639</v>
      </c>
      <c r="C830" s="50" t="s">
        <v>1640</v>
      </c>
      <c r="D830" s="242">
        <v>157378.48000000001</v>
      </c>
      <c r="E830" s="242">
        <v>155235.97</v>
      </c>
      <c r="F830" s="52">
        <f t="shared" si="190"/>
        <v>98.638625814660301</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v>72120.240000000005</v>
      </c>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v>15314.17</v>
      </c>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21902.32</v>
      </c>
      <c r="E952" s="242">
        <v>21778.080000000002</v>
      </c>
      <c r="F952" s="52">
        <f t="shared" si="190"/>
        <v>99.432754155724155</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D164" sqref="D16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133193088.49000001</v>
      </c>
      <c r="E6" s="229">
        <f t="shared" si="0"/>
        <v>133003789.73000002</v>
      </c>
      <c r="F6" s="230">
        <f t="shared" ref="F6:F260" si="1">IF(D6&gt;0,IF(E6/D6&gt;=100,"&gt;&gt;100",E6/D6*100),"-")</f>
        <v>99.857876439276197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100028612.41000001</v>
      </c>
      <c r="E7" s="104">
        <f t="shared" si="2"/>
        <v>101187645.75000001</v>
      </c>
      <c r="F7" s="93">
        <f t="shared" si="1"/>
        <v>101.15870180748816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30840720.460000001</v>
      </c>
      <c r="E8" s="104">
        <f>E9+E10-E11</f>
        <v>30954990.260000002</v>
      </c>
      <c r="F8" s="93">
        <f t="shared" si="1"/>
        <v>100.37051598761518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30840720.460000001</v>
      </c>
      <c r="E9" s="247">
        <v>30954990.260000002</v>
      </c>
      <c r="F9" s="93">
        <f t="shared" si="1"/>
        <v>100.37051598761518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65943228.970000006</v>
      </c>
      <c r="E12" s="104">
        <f t="shared" si="3"/>
        <v>63836518.63000001</v>
      </c>
      <c r="F12" s="93">
        <f t="shared" si="1"/>
        <v>96.805266631759253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61717973.590000004</v>
      </c>
      <c r="E13" s="104">
        <f t="shared" si="4"/>
        <v>58947267.620000005</v>
      </c>
      <c r="F13" s="93">
        <f t="shared" si="1"/>
        <v>95.510698409500392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501420.15</v>
      </c>
      <c r="E14" s="247">
        <v>516846.76</v>
      </c>
      <c r="F14" s="93">
        <f t="shared" si="1"/>
        <v>103.0765835796587</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46553597.469999999</v>
      </c>
      <c r="E15" s="247">
        <v>46553597.460000001</v>
      </c>
      <c r="F15" s="93">
        <f t="shared" si="1"/>
        <v>99.999999978519384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60932290.619999997</v>
      </c>
      <c r="E16" s="247">
        <v>61127630.75</v>
      </c>
      <c r="F16" s="93">
        <f t="shared" si="1"/>
        <v>100.32058556803358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23891779.789999999</v>
      </c>
      <c r="E17" s="247">
        <v>24168438.809999999</v>
      </c>
      <c r="F17" s="93">
        <f t="shared" si="1"/>
        <v>101.15796739477649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70161114.439999998</v>
      </c>
      <c r="E18" s="247">
        <v>73419246.159999996</v>
      </c>
      <c r="F18" s="93">
        <f t="shared" si="1"/>
        <v>104.64378558693829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1072773.9500000002</v>
      </c>
      <c r="E19" s="104">
        <f t="shared" si="5"/>
        <v>1608280.94</v>
      </c>
      <c r="F19" s="93">
        <f t="shared" si="1"/>
        <v>149.91797106930122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554771.05000000005</v>
      </c>
      <c r="E20" s="247">
        <v>547019.77</v>
      </c>
      <c r="F20" s="93">
        <f t="shared" si="1"/>
        <v>98.602796595099903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48889.11</v>
      </c>
      <c r="E21" s="247">
        <v>57979.83</v>
      </c>
      <c r="F21" s="93">
        <f t="shared" si="1"/>
        <v>118.59457044728366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124579.05</v>
      </c>
      <c r="E22" s="247">
        <v>115314.63</v>
      </c>
      <c r="F22" s="93">
        <f t="shared" si="1"/>
        <v>92.563420575128802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92026.93</v>
      </c>
      <c r="E23" s="247">
        <v>92026.95</v>
      </c>
      <c r="F23" s="93">
        <f t="shared" si="1"/>
        <v>100.00002173276887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641.79999999999995</v>
      </c>
      <c r="E24" s="247">
        <v>22640.6</v>
      </c>
      <c r="F24" s="93">
        <f t="shared" si="1"/>
        <v>3527.6721720162045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650592.18000000005</v>
      </c>
      <c r="E25" s="247">
        <v>652570.87</v>
      </c>
      <c r="F25" s="93">
        <f t="shared" si="1"/>
        <v>100.30413676352519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1343361.77</v>
      </c>
      <c r="E26" s="247">
        <v>2040458.46</v>
      </c>
      <c r="F26" s="93">
        <f t="shared" si="1"/>
        <v>151.89195535912862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1742087.94</v>
      </c>
      <c r="E28" s="247">
        <v>1919730.17</v>
      </c>
      <c r="F28" s="93">
        <f t="shared" si="1"/>
        <v>110.19708740995016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24890</v>
      </c>
      <c r="E29" s="104">
        <f t="shared" si="6"/>
        <v>14281.51999999999</v>
      </c>
      <c r="F29" s="93">
        <f t="shared" si="1"/>
        <v>57.378545600642781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346388.52</v>
      </c>
      <c r="E30" s="247">
        <v>150592.22</v>
      </c>
      <c r="F30" s="93">
        <f t="shared" si="1"/>
        <v>43.474945416782283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1038269.79</v>
      </c>
      <c r="E32" s="247">
        <v>35822.5</v>
      </c>
      <c r="F32" s="93">
        <f t="shared" si="1"/>
        <v>3.4502111440611207</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1359768.31</v>
      </c>
      <c r="E34" s="247">
        <v>172133.2</v>
      </c>
      <c r="F34" s="93">
        <f t="shared" si="1"/>
        <v>12.659009533763882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10497.46</v>
      </c>
      <c r="E35" s="104">
        <f t="shared" si="7"/>
        <v>10497.46</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1584.4</v>
      </c>
      <c r="E37" s="247">
        <v>1584.38</v>
      </c>
      <c r="F37" s="93">
        <f t="shared" si="1"/>
        <v>99.998737692501891</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8913.06</v>
      </c>
      <c r="E39" s="247">
        <v>8913.08</v>
      </c>
      <c r="F39" s="93">
        <f t="shared" si="1"/>
        <v>100.00022438982796</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3117093.97</v>
      </c>
      <c r="E45" s="104">
        <f t="shared" si="9"/>
        <v>3256191.09</v>
      </c>
      <c r="F45" s="93">
        <f t="shared" si="1"/>
        <v>104.46239739124708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58855.07</v>
      </c>
      <c r="E47" s="247">
        <v>55992.61</v>
      </c>
      <c r="F47" s="93">
        <f t="shared" si="1"/>
        <v>95.136425799850372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3117093.97</v>
      </c>
      <c r="E48" s="247">
        <v>3256191.09</v>
      </c>
      <c r="F48" s="93">
        <f t="shared" si="1"/>
        <v>104.46239739124708</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58855.07</v>
      </c>
      <c r="E50" s="247">
        <v>55992.61</v>
      </c>
      <c r="F50" s="93">
        <f t="shared" si="1"/>
        <v>95.136425799850372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24477.07</v>
      </c>
      <c r="E54" s="247">
        <v>45186.39</v>
      </c>
      <c r="F54" s="93">
        <f t="shared" si="1"/>
        <v>184.60702200059075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24477.07</v>
      </c>
      <c r="E55" s="247">
        <v>45186.39</v>
      </c>
      <c r="F55" s="93">
        <f t="shared" si="1"/>
        <v>184.60702200059075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3244662.98</v>
      </c>
      <c r="E56" s="104">
        <f t="shared" si="11"/>
        <v>6396136.8600000003</v>
      </c>
      <c r="F56" s="93">
        <f t="shared" si="1"/>
        <v>197.12792667298839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2872544.11</v>
      </c>
      <c r="E57" s="247">
        <v>5597538.4400000004</v>
      </c>
      <c r="F57" s="93">
        <f t="shared" si="1"/>
        <v>194.86344597855455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875</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367322.6</v>
      </c>
      <c r="E59" s="247">
        <v>316224.31</v>
      </c>
      <c r="F59" s="93">
        <f t="shared" si="1"/>
        <v>86.08898826263345</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4796.2700000000004</v>
      </c>
      <c r="E62" s="247">
        <v>481499.11</v>
      </c>
      <c r="F62" s="93" t="str">
        <f t="shared" si="1"/>
        <v>&gt;&gt;100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33164476.080000002</v>
      </c>
      <c r="E68" s="104">
        <f t="shared" si="13"/>
        <v>31816143.979999997</v>
      </c>
      <c r="F68" s="93">
        <f t="shared" si="1"/>
        <v>95.934408561897584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8678310.3800000008</v>
      </c>
      <c r="E69" s="104">
        <f t="shared" si="14"/>
        <v>7550854.419999999</v>
      </c>
      <c r="F69" s="93">
        <f t="shared" si="1"/>
        <v>87.008347124823601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6500284.7800000003</v>
      </c>
      <c r="E70" s="104">
        <f t="shared" si="15"/>
        <v>5621545.0599999996</v>
      </c>
      <c r="F70" s="93">
        <f t="shared" si="1"/>
        <v>86.481519660435552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6500284.7800000003</v>
      </c>
      <c r="E72" s="247">
        <v>5621545.0599999996</v>
      </c>
      <c r="F72" s="93">
        <f t="shared" si="1"/>
        <v>86.481519660435552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2177350.04</v>
      </c>
      <c r="E75" s="247">
        <v>1928690.59</v>
      </c>
      <c r="F75" s="93">
        <f t="shared" si="1"/>
        <v>88.579720971277538</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297.95999999999998</v>
      </c>
      <c r="E76" s="247">
        <v>311.5</v>
      </c>
      <c r="F76" s="93">
        <f t="shared" si="1"/>
        <v>104.54423412538596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377.6</v>
      </c>
      <c r="E77" s="247">
        <v>307.27</v>
      </c>
      <c r="F77" s="93">
        <f t="shared" si="1"/>
        <v>81.374470338983045</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55047.41</v>
      </c>
      <c r="E78" s="104">
        <f>E79+SUM(E82:E84)-E85+E86</f>
        <v>113877.34999999999</v>
      </c>
      <c r="F78" s="93">
        <f t="shared" si="1"/>
        <v>206.87140412237378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58.4</v>
      </c>
      <c r="E83" s="247">
        <v>6438.9</v>
      </c>
      <c r="F83" s="93" t="str">
        <f t="shared" si="1"/>
        <v>&gt;&gt;100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54989.01</v>
      </c>
      <c r="E86" s="247">
        <v>107438.45</v>
      </c>
      <c r="F86" s="93">
        <f t="shared" si="1"/>
        <v>195.38167717513005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222701.01</v>
      </c>
      <c r="E87" s="104">
        <f t="shared" si="17"/>
        <v>234513.67</v>
      </c>
      <c r="F87" s="93">
        <f t="shared" si="1"/>
        <v>105.30426871436282</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222701.01</v>
      </c>
      <c r="E88" s="104">
        <f t="shared" si="18"/>
        <v>234513.67</v>
      </c>
      <c r="F88" s="93">
        <f t="shared" si="1"/>
        <v>105.30426871436282</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222701.01</v>
      </c>
      <c r="E89" s="247">
        <v>234513.67</v>
      </c>
      <c r="F89" s="93">
        <f t="shared" si="1"/>
        <v>105.30426871436282</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14612210.5</v>
      </c>
      <c r="E134" s="104">
        <f t="shared" si="23"/>
        <v>14612210.5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14612210.5</v>
      </c>
      <c r="E135" s="104">
        <f t="shared" si="24"/>
        <v>14612210.5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14612210.5</v>
      </c>
      <c r="E139" s="247">
        <v>14612210.5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9333172.7599999998</v>
      </c>
      <c r="E146" s="104">
        <f t="shared" si="26"/>
        <v>9153431.709999999</v>
      </c>
      <c r="F146" s="93">
        <f t="shared" si="1"/>
        <v>98.074169903183048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223525.94</v>
      </c>
      <c r="E147" s="247">
        <v>187614.84</v>
      </c>
      <c r="F147" s="93">
        <f t="shared" si="1"/>
        <v>83.93425836840234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8906184.3499999996</v>
      </c>
      <c r="E149" s="104">
        <f t="shared" si="27"/>
        <v>8851926.25</v>
      </c>
      <c r="F149" s="93">
        <f t="shared" si="1"/>
        <v>99.390781754927417</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2600070.83</v>
      </c>
      <c r="E152" s="247">
        <v>3253794.13</v>
      </c>
      <c r="F152" s="93">
        <f t="shared" si="1"/>
        <v>125.14251890591765</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71167.960000000006</v>
      </c>
      <c r="E153" s="247"/>
      <c r="F153" s="93">
        <f t="shared" si="1"/>
        <v>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6234945.5599999996</v>
      </c>
      <c r="E157" s="247">
        <v>5598132.1200000001</v>
      </c>
      <c r="F157" s="93">
        <f t="shared" si="1"/>
        <v>89.786383315269873</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134297.85</v>
      </c>
      <c r="E158" s="247">
        <v>100484.86</v>
      </c>
      <c r="F158" s="93">
        <f t="shared" si="1"/>
        <v>74.8223891894025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507192.43</v>
      </c>
      <c r="E159" s="247">
        <v>520535.13</v>
      </c>
      <c r="F159" s="93">
        <f t="shared" si="1"/>
        <v>102.630697780722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6433.53</v>
      </c>
      <c r="E160" s="247">
        <v>7735.6</v>
      </c>
      <c r="F160" s="93">
        <f t="shared" si="1"/>
        <v>120.23881135239908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19293.55</v>
      </c>
      <c r="E161" s="247">
        <v>8730.36</v>
      </c>
      <c r="F161" s="93">
        <f t="shared" si="1"/>
        <v>45.250148365645522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162735.31</v>
      </c>
      <c r="E162" s="247">
        <v>170271.67</v>
      </c>
      <c r="F162" s="93">
        <f t="shared" si="1"/>
        <v>104.63105394889408</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626490.19999999995</v>
      </c>
      <c r="E163" s="247">
        <v>693867</v>
      </c>
      <c r="F163" s="93">
        <f t="shared" si="1"/>
        <v>110.75464548368036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263034.01999999996</v>
      </c>
      <c r="E164" s="104">
        <f t="shared" si="28"/>
        <v>151256.33000000002</v>
      </c>
      <c r="F164" s="93">
        <f t="shared" si="1"/>
        <v>57.504474136083253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81261.66</v>
      </c>
      <c r="E165" s="247">
        <v>46623.1</v>
      </c>
      <c r="F165" s="93">
        <f t="shared" si="1"/>
        <v>57.374043306523639</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260914.05</v>
      </c>
      <c r="E166" s="247">
        <v>200749.81</v>
      </c>
      <c r="F166" s="93">
        <f t="shared" si="1"/>
        <v>76.940973473831704</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79141.69</v>
      </c>
      <c r="E169" s="247">
        <v>96116.58</v>
      </c>
      <c r="F169" s="93">
        <f t="shared" si="1"/>
        <v>121.4487332782507</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133193088.49000002</v>
      </c>
      <c r="E175" s="104">
        <f t="shared" si="30"/>
        <v>133003789.73</v>
      </c>
      <c r="F175" s="93">
        <f t="shared" si="1"/>
        <v>99.857876439276168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1031884.8099999999</v>
      </c>
      <c r="E176" s="104">
        <f t="shared" si="31"/>
        <v>1319091.45</v>
      </c>
      <c r="F176" s="93">
        <f t="shared" si="1"/>
        <v>127.83320746818629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964797.5</v>
      </c>
      <c r="E177" s="104">
        <f t="shared" si="32"/>
        <v>1210139.03</v>
      </c>
      <c r="F177" s="93">
        <f t="shared" si="1"/>
        <v>125.42932895244859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140867.79999999999</v>
      </c>
      <c r="E178" s="247">
        <v>122501.25</v>
      </c>
      <c r="F178" s="93">
        <f t="shared" si="1"/>
        <v>86.961853596066675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397460.7</v>
      </c>
      <c r="E179" s="247">
        <v>703472.17</v>
      </c>
      <c r="F179" s="93">
        <f t="shared" si="1"/>
        <v>176.99162961268874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1527.15</v>
      </c>
      <c r="E180" s="104">
        <f t="shared" si="33"/>
        <v>6936.27</v>
      </c>
      <c r="F180" s="93">
        <f t="shared" si="1"/>
        <v>454.19703369020726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1527.15</v>
      </c>
      <c r="E183" s="247">
        <v>6936.27</v>
      </c>
      <c r="F183" s="93">
        <f t="shared" si="1"/>
        <v>454.19703369020726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13782.33</v>
      </c>
      <c r="E184" s="247">
        <v>26812.57</v>
      </c>
      <c r="F184" s="93">
        <f t="shared" si="1"/>
        <v>194.54308524030407</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107505.3</v>
      </c>
      <c r="E186" s="247">
        <v>18780.27</v>
      </c>
      <c r="F186" s="93">
        <f t="shared" si="1"/>
        <v>17.469157334568621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303654.21999999997</v>
      </c>
      <c r="E188" s="247">
        <v>331636.5</v>
      </c>
      <c r="F188" s="93">
        <f t="shared" si="1"/>
        <v>109.21517902830398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8083.97</v>
      </c>
      <c r="E189" s="247">
        <v>71814.539999999994</v>
      </c>
      <c r="F189" s="93">
        <f t="shared" si="1"/>
        <v>888.35732938147953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43576.82</v>
      </c>
      <c r="E206" s="104">
        <f t="shared" si="37"/>
        <v>21798.74</v>
      </c>
      <c r="F206" s="93">
        <f t="shared" si="1"/>
        <v>50.02370526348642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43576.82</v>
      </c>
      <c r="E207" s="104">
        <f t="shared" si="38"/>
        <v>21798.74</v>
      </c>
      <c r="F207" s="93">
        <f t="shared" si="1"/>
        <v>50.02370526348642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43576.82</v>
      </c>
      <c r="E215" s="247">
        <v>21798.74</v>
      </c>
      <c r="F215" s="93">
        <f t="shared" si="1"/>
        <v>50.02370526348642</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15426.52</v>
      </c>
      <c r="E234" s="104">
        <f t="shared" si="40"/>
        <v>15339.14</v>
      </c>
      <c r="F234" s="93">
        <f t="shared" si="1"/>
        <v>99.433572834313892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15426.52</v>
      </c>
      <c r="E236" s="247">
        <v>15339.14</v>
      </c>
      <c r="F236" s="93">
        <f t="shared" si="1"/>
        <v>99.433572834313892</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132161203.68000002</v>
      </c>
      <c r="E237" s="104">
        <f t="shared" si="41"/>
        <v>131684698.28</v>
      </c>
      <c r="F237" s="93">
        <f t="shared" si="1"/>
        <v>99.639451377006395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114580424.08000001</v>
      </c>
      <c r="E238" s="104">
        <f t="shared" si="42"/>
        <v>115770393.67</v>
      </c>
      <c r="F238" s="93">
        <f t="shared" si="1"/>
        <v>101.0385452834152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114624000.90000001</v>
      </c>
      <c r="E239" s="104">
        <f t="shared" si="43"/>
        <v>115792192.41</v>
      </c>
      <c r="F239" s="93">
        <f t="shared" si="1"/>
        <v>101.01915087662935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51384260.950000003</v>
      </c>
      <c r="E240" s="247">
        <v>51236395.100000001</v>
      </c>
      <c r="F240" s="93">
        <f t="shared" si="1"/>
        <v>99.712235133353616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63239739.950000003</v>
      </c>
      <c r="E241" s="247">
        <v>64555797.310000002</v>
      </c>
      <c r="F241" s="93">
        <f t="shared" si="1"/>
        <v>102.08106067646787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43576.82</v>
      </c>
      <c r="E242" s="104">
        <f t="shared" si="44"/>
        <v>21798.74</v>
      </c>
      <c r="F242" s="93">
        <f t="shared" si="1"/>
        <v>50.02370526348642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43576.82</v>
      </c>
      <c r="E243" s="247">
        <v>21798.74</v>
      </c>
      <c r="F243" s="93">
        <f t="shared" si="1"/>
        <v>50.02370526348642</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7915417.3099999987</v>
      </c>
      <c r="E245" s="104">
        <f t="shared" si="45"/>
        <v>6510140.1900000013</v>
      </c>
      <c r="F245" s="93">
        <f t="shared" si="1"/>
        <v>82.246329347353168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24835155.23</v>
      </c>
      <c r="E246" s="104">
        <f t="shared" si="46"/>
        <v>24848762.84</v>
      </c>
      <c r="F246" s="93">
        <f t="shared" si="1"/>
        <v>100.05479172517336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24835155.23</v>
      </c>
      <c r="E247" s="247">
        <v>24848762.84</v>
      </c>
      <c r="F247" s="93">
        <f t="shared" si="1"/>
        <v>100.05479172517336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16919737.920000002</v>
      </c>
      <c r="E250" s="104">
        <f t="shared" si="47"/>
        <v>18338622.649999999</v>
      </c>
      <c r="F250" s="93">
        <f t="shared" si="1"/>
        <v>108.38597345129561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16267336.75</v>
      </c>
      <c r="E252" s="247">
        <v>17652539.16</v>
      </c>
      <c r="F252" s="93">
        <f t="shared" si="1"/>
        <v>108.51523781236041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652401.17000000004</v>
      </c>
      <c r="E253" s="247">
        <v>686083.49</v>
      </c>
      <c r="F253" s="93">
        <f t="shared" si="1"/>
        <v>105.16282335913039</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9339129.4600000009</v>
      </c>
      <c r="E255" s="247">
        <v>9187054.8300000001</v>
      </c>
      <c r="F255" s="93">
        <f t="shared" si="1"/>
        <v>98.371640197822032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263034.03000000003</v>
      </c>
      <c r="E256" s="247">
        <v>151256.32999999999</v>
      </c>
      <c r="F256" s="93">
        <f t="shared" si="1"/>
        <v>57.504471949884191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63198.8</v>
      </c>
      <c r="E257" s="247">
        <v>65853.259999999995</v>
      </c>
      <c r="F257" s="93">
        <f t="shared" si="1"/>
        <v>104.20017468686113</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9793254.1099999994</v>
      </c>
      <c r="E259" s="104">
        <f t="shared" si="49"/>
        <v>15086346.800000001</v>
      </c>
      <c r="F259" s="93">
        <f t="shared" si="1"/>
        <v>154.04835441362812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9793254.1099999994</v>
      </c>
      <c r="E260" s="248">
        <v>15086346.800000001</v>
      </c>
      <c r="F260" s="97">
        <f t="shared" si="1"/>
        <v>154.04835441362812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222701.01</v>
      </c>
      <c r="E263" s="247">
        <v>234513.67</v>
      </c>
      <c r="F263" s="93">
        <f t="shared" si="50"/>
        <v>105.30426871436282</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1020026.26</v>
      </c>
      <c r="E264" s="247">
        <v>974368.96</v>
      </c>
      <c r="F264" s="93">
        <f t="shared" si="50"/>
        <v>95.523909355039535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8939636.6999999993</v>
      </c>
      <c r="E265" s="247">
        <v>8872929.75</v>
      </c>
      <c r="F265" s="93">
        <f t="shared" si="50"/>
        <v>99.253806924838457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144067.56</v>
      </c>
      <c r="E266" s="247">
        <v>11738.22</v>
      </c>
      <c r="F266" s="93">
        <f t="shared" si="50"/>
        <v>8.1477190284891332</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198108.15</v>
      </c>
      <c r="E267" s="247">
        <v>235634.69</v>
      </c>
      <c r="F267" s="93">
        <f t="shared" si="50"/>
        <v>118.94245138324699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369.27</v>
      </c>
      <c r="E268" s="247">
        <v>2399.09</v>
      </c>
      <c r="F268" s="93">
        <f t="shared" si="50"/>
        <v>649.68451268719377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54619.74</v>
      </c>
      <c r="E271" s="247">
        <v>82198.7</v>
      </c>
      <c r="F271" s="93">
        <f t="shared" si="50"/>
        <v>150.49266071204292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22840.66</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15557.35</v>
      </c>
      <c r="E287" s="247">
        <v>35895.32</v>
      </c>
      <c r="F287" s="93">
        <f t="shared" si="50"/>
        <v>230.72901233179172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949240.15</v>
      </c>
      <c r="E288" s="247">
        <v>1174243.71</v>
      </c>
      <c r="F288" s="93">
        <f t="shared" si="50"/>
        <v>123.70354435597777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8083.97</v>
      </c>
      <c r="E290" s="247">
        <v>71814.539999999994</v>
      </c>
      <c r="F290" s="93">
        <f t="shared" si="50"/>
        <v>888.35732938147953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43576.82</v>
      </c>
      <c r="E294" s="247">
        <v>21798.74</v>
      </c>
      <c r="F294" s="93">
        <f t="shared" si="50"/>
        <v>50.02370526348642</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197195.44</v>
      </c>
      <c r="E297" s="247">
        <v>198688.04</v>
      </c>
      <c r="F297" s="93">
        <f t="shared" si="50"/>
        <v>100.75691405440207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47688.83</v>
      </c>
      <c r="E298" s="247">
        <v>35444.980000000003</v>
      </c>
      <c r="F298" s="93">
        <f t="shared" si="50"/>
        <v>74.325539125199754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31853.17</v>
      </c>
      <c r="E299" s="247">
        <v>14635.18</v>
      </c>
      <c r="F299" s="93">
        <f t="shared" si="50"/>
        <v>45.945756733160316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4972.6499999999996</v>
      </c>
      <c r="E300" s="247">
        <v>28690.85</v>
      </c>
      <c r="F300" s="93">
        <f t="shared" si="50"/>
        <v>576.97304254270864</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0" workbookViewId="0">
      <selection activeCell="D56" sqref="D5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5700866.5499999998</v>
      </c>
      <c r="E5" s="79">
        <f t="shared" si="0"/>
        <v>5889859.1500000004</v>
      </c>
      <c r="F5" s="80">
        <f t="shared" ref="F5:F141" si="1">IF(D5&gt;0,IF(E5/D5&gt;=100,"&gt;&gt;100",E5/D5*100),"-")</f>
        <v>103.31515565822183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5700866.5499999998</v>
      </c>
      <c r="E6" s="81">
        <f t="shared" si="2"/>
        <v>5889859.1500000004</v>
      </c>
      <c r="F6" s="63">
        <f t="shared" si="1"/>
        <v>103.31515565822183</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5700866.5499999998</v>
      </c>
      <c r="E7" s="249">
        <v>5889859.1500000004</v>
      </c>
      <c r="F7" s="63">
        <f t="shared" si="1"/>
        <v>103.31515565822183</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2448.84</v>
      </c>
      <c r="E22" s="81">
        <f t="shared" si="5"/>
        <v>6071.9</v>
      </c>
      <c r="F22" s="63">
        <f t="shared" si="1"/>
        <v>247.95004981950638</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2448.84</v>
      </c>
      <c r="E24" s="249">
        <v>6071.9</v>
      </c>
      <c r="F24" s="63">
        <f t="shared" si="1"/>
        <v>247.95004981950638</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94921.47</v>
      </c>
      <c r="E28" s="81">
        <f t="shared" si="6"/>
        <v>99241.49</v>
      </c>
      <c r="F28" s="63">
        <f t="shared" si="1"/>
        <v>104.55115159931678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94921.47</v>
      </c>
      <c r="E30" s="249">
        <v>99241.49</v>
      </c>
      <c r="F30" s="63">
        <f t="shared" si="1"/>
        <v>104.55115159931678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2337053</v>
      </c>
      <c r="E35" s="81">
        <f t="shared" si="7"/>
        <v>3388983.48</v>
      </c>
      <c r="F35" s="63">
        <f t="shared" si="1"/>
        <v>145.01098092341081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389245.25</v>
      </c>
      <c r="E36" s="81">
        <f t="shared" si="8"/>
        <v>387560.77</v>
      </c>
      <c r="F36" s="63">
        <f t="shared" si="1"/>
        <v>99.567244558539898</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389245.25</v>
      </c>
      <c r="E37" s="249">
        <v>387560.77</v>
      </c>
      <c r="F37" s="63">
        <f t="shared" si="1"/>
        <v>99.567244558539898</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148088.17000000001</v>
      </c>
      <c r="E39" s="81">
        <f t="shared" si="9"/>
        <v>169855.27</v>
      </c>
      <c r="F39" s="63">
        <f t="shared" si="1"/>
        <v>114.69874332298116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148088.17000000001</v>
      </c>
      <c r="E40" s="249">
        <v>169855.27</v>
      </c>
      <c r="F40" s="63">
        <f t="shared" si="1"/>
        <v>114.69874332298116</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1527886.57</v>
      </c>
      <c r="E54" s="81">
        <f t="shared" si="12"/>
        <v>1551616.73</v>
      </c>
      <c r="F54" s="63">
        <f t="shared" si="1"/>
        <v>101.55313623837927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1527886.57</v>
      </c>
      <c r="E55" s="249">
        <v>1464594.18</v>
      </c>
      <c r="F55" s="63">
        <f t="shared" si="1"/>
        <v>95.857520365533418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1990.86</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85031.69</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271833.01</v>
      </c>
      <c r="E61" s="81">
        <f t="shared" si="13"/>
        <v>1279950.71</v>
      </c>
      <c r="F61" s="63">
        <f t="shared" si="1"/>
        <v>470.85919035366601</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271833.01</v>
      </c>
      <c r="E64" s="249">
        <v>462534.54</v>
      </c>
      <c r="F64" s="63">
        <f t="shared" si="1"/>
        <v>170.15392648597017</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817416.17</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356198.70999999996</v>
      </c>
      <c r="E75" s="81">
        <f t="shared" si="15"/>
        <v>815062.72</v>
      </c>
      <c r="F75" s="63">
        <f t="shared" si="1"/>
        <v>228.82247945255054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99360.04</v>
      </c>
      <c r="E76" s="249">
        <v>84254.7</v>
      </c>
      <c r="F76" s="63">
        <f t="shared" si="1"/>
        <v>84.797369244215275</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158480.94</v>
      </c>
      <c r="E77" s="249">
        <v>99466.12</v>
      </c>
      <c r="F77" s="63">
        <f t="shared" si="1"/>
        <v>62.76219714496898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98357.73</v>
      </c>
      <c r="E78" s="249">
        <v>631341.9</v>
      </c>
      <c r="F78" s="63">
        <f t="shared" si="1"/>
        <v>641.88335782047841</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935778.88</v>
      </c>
      <c r="E82" s="81">
        <f t="shared" si="16"/>
        <v>443176.54</v>
      </c>
      <c r="F82" s="63">
        <f t="shared" si="1"/>
        <v>47.359109023704399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13149.35</v>
      </c>
      <c r="E83" s="249">
        <v>0</v>
      </c>
      <c r="F83" s="63">
        <f t="shared" si="1"/>
        <v>0</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200298.12</v>
      </c>
      <c r="E84" s="249">
        <v>328011.42</v>
      </c>
      <c r="F84" s="63">
        <f t="shared" si="1"/>
        <v>163.7616069486823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722331.41</v>
      </c>
      <c r="E86" s="249">
        <v>115165.12</v>
      </c>
      <c r="F86" s="63">
        <f t="shared" si="1"/>
        <v>15.943529300491029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13687.04</v>
      </c>
      <c r="E89" s="81">
        <f t="shared" si="17"/>
        <v>21998.799999999999</v>
      </c>
      <c r="F89" s="63">
        <f t="shared" si="1"/>
        <v>160.72722809314504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13272.28</v>
      </c>
      <c r="E90" s="81">
        <f t="shared" si="18"/>
        <v>0</v>
      </c>
      <c r="F90" s="63">
        <f t="shared" si="1"/>
        <v>0</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13272.28</v>
      </c>
      <c r="E92" s="249"/>
      <c r="F92" s="63">
        <f t="shared" si="1"/>
        <v>0</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414.76</v>
      </c>
      <c r="E99" s="81">
        <f t="shared" si="20"/>
        <v>0</v>
      </c>
      <c r="F99" s="63">
        <f t="shared" si="1"/>
        <v>0</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414.76</v>
      </c>
      <c r="E100" s="249"/>
      <c r="F100" s="63">
        <f t="shared" si="1"/>
        <v>0</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21998.799999999999</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1152309.1100000001</v>
      </c>
      <c r="E107" s="81">
        <f t="shared" si="21"/>
        <v>3115542.2</v>
      </c>
      <c r="F107" s="63">
        <f t="shared" si="1"/>
        <v>270.37382356544936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774098.91</v>
      </c>
      <c r="E108" s="249">
        <v>2371168.98</v>
      </c>
      <c r="F108" s="63">
        <f t="shared" si="1"/>
        <v>306.31343738747802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215524.53</v>
      </c>
      <c r="E109" s="249">
        <v>568839.25</v>
      </c>
      <c r="F109" s="63">
        <f t="shared" si="1"/>
        <v>263.93248601446896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162685.67000000001</v>
      </c>
      <c r="E111" s="249">
        <v>175533.97</v>
      </c>
      <c r="F111" s="63">
        <f t="shared" si="1"/>
        <v>107.89762245193447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3907285.1</v>
      </c>
      <c r="E114" s="81">
        <f t="shared" si="22"/>
        <v>1211166.1299999999</v>
      </c>
      <c r="F114" s="63">
        <f t="shared" si="1"/>
        <v>30.99763900003099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211650.79</v>
      </c>
      <c r="E115" s="81">
        <f t="shared" si="23"/>
        <v>87005.23000000001</v>
      </c>
      <c r="F115" s="63">
        <f t="shared" si="1"/>
        <v>41.107916488287152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25750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211650.79</v>
      </c>
      <c r="E117" s="249">
        <v>61255.23</v>
      </c>
      <c r="F117" s="63">
        <f t="shared" si="1"/>
        <v>28.94164959176387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511360.35</v>
      </c>
      <c r="E118" s="81">
        <f t="shared" si="24"/>
        <v>139865.72</v>
      </c>
      <c r="F118" s="63">
        <f t="shared" si="1"/>
        <v>27.351694358000188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132218.54</v>
      </c>
      <c r="E119" s="249">
        <v>111770.47</v>
      </c>
      <c r="F119" s="63">
        <f t="shared" si="1"/>
        <v>84.534642418529188</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379141.81</v>
      </c>
      <c r="E120" s="249">
        <v>28095.25</v>
      </c>
      <c r="F120" s="63">
        <f t="shared" si="1"/>
        <v>7.4102220485786043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3171566.68</v>
      </c>
      <c r="E122" s="81">
        <f t="shared" si="25"/>
        <v>984295.17999999993</v>
      </c>
      <c r="F122" s="63">
        <f t="shared" si="1"/>
        <v>31.034983000893423</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2938194.62</v>
      </c>
      <c r="E123" s="249">
        <v>730659.46</v>
      </c>
      <c r="F123" s="63">
        <f t="shared" si="1"/>
        <v>24.867633172645316</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233372.06</v>
      </c>
      <c r="E124" s="249">
        <v>253635.72</v>
      </c>
      <c r="F124" s="63">
        <f t="shared" si="1"/>
        <v>108.68298458692955</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12707.28</v>
      </c>
      <c r="E125" s="249"/>
      <c r="F125" s="63">
        <f t="shared" si="1"/>
        <v>0</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983130.07000000007</v>
      </c>
      <c r="E129" s="81">
        <f t="shared" si="26"/>
        <v>1087061.51</v>
      </c>
      <c r="F129" s="63">
        <f t="shared" si="1"/>
        <v>110.57148419842351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2893.36</v>
      </c>
      <c r="E130" s="81">
        <f t="shared" si="27"/>
        <v>3411.86</v>
      </c>
      <c r="F130" s="63">
        <f t="shared" si="1"/>
        <v>117.92034174800233</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2893.36</v>
      </c>
      <c r="E131" s="249">
        <v>3411.86</v>
      </c>
      <c r="F131" s="63">
        <f t="shared" si="1"/>
        <v>117.92034174800233</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108509.65</v>
      </c>
      <c r="E133" s="249">
        <v>92816.46</v>
      </c>
      <c r="F133" s="63">
        <f t="shared" si="1"/>
        <v>85.537516709343379</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400898.52</v>
      </c>
      <c r="E135" s="249">
        <v>444962.41</v>
      </c>
      <c r="F135" s="63">
        <f t="shared" si="1"/>
        <v>110.99128278148794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79896.149999999994</v>
      </c>
      <c r="E137" s="249">
        <v>82284.5</v>
      </c>
      <c r="F137" s="63">
        <f t="shared" si="1"/>
        <v>102.98931800843971</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376558.08000000002</v>
      </c>
      <c r="E138" s="249">
        <v>436034.09</v>
      </c>
      <c r="F138" s="63">
        <f t="shared" si="1"/>
        <v>115.79464448087265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14374.31</v>
      </c>
      <c r="E140" s="249">
        <v>27552.19</v>
      </c>
      <c r="F140" s="63">
        <f t="shared" si="1"/>
        <v>191.67660917289246</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15483678.77</v>
      </c>
      <c r="E141" s="106">
        <f t="shared" si="28"/>
        <v>16078163.92</v>
      </c>
      <c r="F141" s="82">
        <f t="shared" si="1"/>
        <v>103.83943091839278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36" sqref="D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74198.850000000006</v>
      </c>
      <c r="E5" s="107">
        <f t="shared" si="0"/>
        <v>150286.62000000002</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15855.16</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9901.35</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9901.35</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5953.81</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5953.81</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74198.850000000006</v>
      </c>
      <c r="E22" s="108">
        <f t="shared" si="3"/>
        <v>134431.46000000002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74198.850000000006</v>
      </c>
      <c r="E23" s="108">
        <f t="shared" si="4"/>
        <v>130194.36000000002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72832.960000000006</v>
      </c>
      <c r="E24" s="250">
        <v>85686.6</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1365.89</v>
      </c>
      <c r="E25" s="250">
        <v>44507.76</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4237.1000000000004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4237.1000000000004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1016458.32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23885303.460000001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19837482.73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1648487.67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5358345.3499999996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60155.13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693675.2</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1222499.57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292339.5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10561980.310000001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4047820.73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23598009.469999995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19592141.229999997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1666854.23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5052333.87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54746.02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680644.97</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1311224.6000000001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292339.5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10533998.039999999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3984090.16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21778.080000000002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21778.080000000002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1303752.3100000061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35895.32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35895.32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35895.32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35424.15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471.17</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1267856.99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1174243.71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71814.539999999994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21798.74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37429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Provjera</v>
      </c>
      <c r="C250" s="119" t="s">
        <v>3256</v>
      </c>
      <c r="D250" s="123"/>
      <c r="E250" s="71">
        <f t="shared" si="19"/>
        <v>0</v>
      </c>
      <c r="F250" s="71">
        <f t="shared" si="20"/>
        <v>1</v>
      </c>
      <c r="G250" s="71"/>
      <c r="H250" s="71"/>
      <c r="I250" s="71"/>
      <c r="J250" s="71"/>
      <c r="K250" s="71"/>
      <c r="L250" s="71">
        <f>IF(AND('PR-RAS'!D536&gt;0,SUM('PR-RAS'!D915:D915)=0),1,0)</f>
        <v>1</v>
      </c>
      <c r="M250" s="71">
        <f>IF(AND('PR-RAS'!E536&gt;0,SUM('PR-RAS'!E915:E915)=0),1,0)</f>
        <v>1</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Segedi Samardzic</cp:lastModifiedBy>
  <cp:lastPrinted>2024-02-13T11:05:54Z</cp:lastPrinted>
  <dcterms:created xsi:type="dcterms:W3CDTF">2022-04-01T05:14:30Z</dcterms:created>
  <dcterms:modified xsi:type="dcterms:W3CDTF">2024-02-28T06:53:11Z</dcterms:modified>
</cp:coreProperties>
</file>